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1625" windowWidth="14850" windowHeight="1170" tabRatio="571" firstSheet="1" activeTab="2"/>
  </bookViews>
  <sheets>
    <sheet name="2010" sheetId="6" state="hidden" r:id="rId1"/>
    <sheet name="2019 бюджет, 5" sheetId="19" r:id="rId2"/>
    <sheet name="2019 внебюджет" sheetId="17" r:id="rId3"/>
    <sheet name="Лист1" sheetId="18" r:id="rId4"/>
  </sheets>
  <definedNames>
    <definedName name="_xlnm._FilterDatabase" localSheetId="1" hidden="1">'2019 бюджет, 5'!$A$4:$V$106</definedName>
    <definedName name="_xlnm._FilterDatabase" localSheetId="2" hidden="1">'2019 внебюджет'!$A$4:$V$114</definedName>
  </definedNames>
  <calcPr calcId="125725"/>
</workbook>
</file>

<file path=xl/calcChain.xml><?xml version="1.0" encoding="utf-8"?>
<calcChain xmlns="http://schemas.openxmlformats.org/spreadsheetml/2006/main">
  <c r="W155" i="19"/>
  <c r="Z138"/>
  <c r="Z136"/>
  <c r="Z135"/>
  <c r="Z133"/>
  <c r="Y132"/>
  <c r="Z132" s="1"/>
  <c r="V131"/>
  <c r="U131"/>
  <c r="X130"/>
  <c r="Z130" s="1"/>
  <c r="W129"/>
  <c r="Z129" s="1"/>
  <c r="W128"/>
  <c r="Z128" s="1"/>
  <c r="X127"/>
  <c r="V127"/>
  <c r="U127"/>
  <c r="V126"/>
  <c r="Z126" s="1"/>
  <c r="Y125"/>
  <c r="X125"/>
  <c r="U125"/>
  <c r="X124"/>
  <c r="V124"/>
  <c r="U124"/>
  <c r="X123"/>
  <c r="V123"/>
  <c r="Y122"/>
  <c r="W147" s="1"/>
  <c r="X122"/>
  <c r="X121"/>
  <c r="V121"/>
  <c r="U121"/>
  <c r="M121"/>
  <c r="V120"/>
  <c r="W119"/>
  <c r="V119"/>
  <c r="U119"/>
  <c r="Z119" s="1"/>
  <c r="M119"/>
  <c r="U118"/>
  <c r="Z118" s="1"/>
  <c r="M118"/>
  <c r="X117"/>
  <c r="V117"/>
  <c r="U117"/>
  <c r="M117"/>
  <c r="U116"/>
  <c r="Z116" s="1"/>
  <c r="W115"/>
  <c r="U115"/>
  <c r="U139" s="1"/>
  <c r="V114"/>
  <c r="Z114" s="1"/>
  <c r="N114"/>
  <c r="Y113"/>
  <c r="Z113" s="1"/>
  <c r="N113"/>
  <c r="Y112"/>
  <c r="Z112" s="1"/>
  <c r="P112"/>
  <c r="Y111"/>
  <c r="P111"/>
  <c r="X110"/>
  <c r="J110"/>
  <c r="V109"/>
  <c r="Z109" s="1"/>
  <c r="N105"/>
  <c r="K105"/>
  <c r="N104"/>
  <c r="N103"/>
  <c r="N102"/>
  <c r="X147" l="1"/>
  <c r="Z117"/>
  <c r="Z121"/>
  <c r="Z131"/>
  <c r="N106"/>
  <c r="X139"/>
  <c r="Z124"/>
  <c r="Z110"/>
  <c r="W139"/>
  <c r="U152" s="1"/>
  <c r="N108"/>
  <c r="O108" s="1"/>
  <c r="Y139"/>
  <c r="M123"/>
  <c r="Z123"/>
  <c r="Z125"/>
  <c r="Z127"/>
  <c r="V139"/>
  <c r="X155"/>
  <c r="Z111"/>
  <c r="Z115"/>
  <c r="Z122"/>
  <c r="U144" l="1"/>
  <c r="W152"/>
  <c r="W144"/>
  <c r="Y144" l="1"/>
  <c r="N114" i="17" l="1"/>
  <c r="C6" i="18" l="1"/>
  <c r="C7" l="1"/>
  <c r="C5" l="1"/>
  <c r="B31" l="1"/>
  <c r="K8"/>
  <c r="K7"/>
  <c r="K6"/>
  <c r="K5"/>
  <c r="K4"/>
  <c r="J9"/>
  <c r="K9" l="1"/>
  <c r="C3" l="1"/>
  <c r="C4"/>
  <c r="C8" l="1"/>
  <c r="B8"/>
</calcChain>
</file>

<file path=xl/sharedStrings.xml><?xml version="1.0" encoding="utf-8"?>
<sst xmlns="http://schemas.openxmlformats.org/spreadsheetml/2006/main" count="2691" uniqueCount="816">
  <si>
    <t>№ п/п</t>
  </si>
  <si>
    <t>начало</t>
  </si>
  <si>
    <t>окончание</t>
  </si>
  <si>
    <t>Отметки о выполнении</t>
  </si>
  <si>
    <t>Номер договора</t>
  </si>
  <si>
    <t>дата, №, сумма п/п</t>
  </si>
  <si>
    <t>дата, №, сумма акта или накладной</t>
  </si>
  <si>
    <t>способ закупки</t>
  </si>
  <si>
    <t>Код бюджетной классификации</t>
  </si>
  <si>
    <t>Экономия</t>
  </si>
  <si>
    <t>СМП</t>
  </si>
  <si>
    <t>начальная максимальная цена контракта НМЦК</t>
  </si>
  <si>
    <t>Сумма договора/контракта</t>
  </si>
  <si>
    <t>номер извещения</t>
  </si>
  <si>
    <t>Исполнен/неисполнен/частично исполнен и расторгнут</t>
  </si>
  <si>
    <t>бюджет/внебюджет</t>
  </si>
  <si>
    <t>Поставщик/Исполнитель</t>
  </si>
  <si>
    <t>Предмет контракта  (договора)</t>
  </si>
  <si>
    <t>Срок действия контракта</t>
  </si>
  <si>
    <t>торги состоялись/не состоялись</t>
  </si>
  <si>
    <t>преимущества для субъектов малого предпринимательства (да/нет)</t>
  </si>
  <si>
    <t>-</t>
  </si>
  <si>
    <t>нет</t>
  </si>
  <si>
    <t>Форма № 1</t>
  </si>
  <si>
    <t>бюджет</t>
  </si>
  <si>
    <t>1</t>
  </si>
  <si>
    <t>2</t>
  </si>
  <si>
    <t>Шахтинское городское отделение Ростовского областного отделения Общероссийской общественной организации "Всероссийское городское добровольческое пожарное общество"</t>
  </si>
  <si>
    <t>Оказание услуг по ТО охранно-пожарной сигнализации</t>
  </si>
  <si>
    <t>Итого</t>
  </si>
  <si>
    <t>825.000000.8.2.2.3.0004</t>
  </si>
  <si>
    <t>825.000000.8.2.2.5.0002</t>
  </si>
  <si>
    <t>825.000000.8.2.2.3.0001</t>
  </si>
  <si>
    <t>внебюджет</t>
  </si>
  <si>
    <t>825.000000.8.2.2.3.0003</t>
  </si>
  <si>
    <t>ед. ист/аукц. Котировка</t>
  </si>
  <si>
    <t>итого</t>
  </si>
  <si>
    <t>аукцион</t>
  </si>
  <si>
    <t>до 100 тыс</t>
  </si>
  <si>
    <t>до 400 тыс</t>
  </si>
  <si>
    <t>ГСМ</t>
  </si>
  <si>
    <t>комуналка</t>
  </si>
  <si>
    <t>до 100</t>
  </si>
  <si>
    <t>до 400</t>
  </si>
  <si>
    <t>питание</t>
  </si>
  <si>
    <t>gj 30</t>
  </si>
  <si>
    <t>бюджет/5</t>
  </si>
  <si>
    <t>код субсидии</t>
  </si>
  <si>
    <t>Д1401</t>
  </si>
  <si>
    <t>825.000000.8.2.2.6.0004</t>
  </si>
  <si>
    <t>п.4ч. 1 ст. 93 Федерального закона № 44-ФЗ</t>
  </si>
  <si>
    <t>ООО "ЭТАЛОН"</t>
  </si>
  <si>
    <t>продукты питания</t>
  </si>
  <si>
    <t>ГК</t>
  </si>
  <si>
    <t>сумма</t>
  </si>
  <si>
    <t>оплачено</t>
  </si>
  <si>
    <t>Ларгус</t>
  </si>
  <si>
    <t>Рико</t>
  </si>
  <si>
    <t>с них</t>
  </si>
  <si>
    <t>п.5ч. 1 ст. 93 Федерального закона № 44-ФЗ</t>
  </si>
  <si>
    <t>Поставка продуктов птания (хлебная продукция)</t>
  </si>
  <si>
    <t>825.000000.8.3.4.2.0000</t>
  </si>
  <si>
    <t>825.000000.8.2.2.5.2000</t>
  </si>
  <si>
    <t>ООО "ДОНРЕСУРС"</t>
  </si>
  <si>
    <t>3</t>
  </si>
  <si>
    <t>4</t>
  </si>
  <si>
    <t>5</t>
  </si>
  <si>
    <t>СПСК "Донские овощи"</t>
  </si>
  <si>
    <t>6</t>
  </si>
  <si>
    <t>7</t>
  </si>
  <si>
    <t>8</t>
  </si>
  <si>
    <t>9</t>
  </si>
  <si>
    <t>10</t>
  </si>
  <si>
    <t>11</t>
  </si>
  <si>
    <t>ООО "РИКО"</t>
  </si>
  <si>
    <t>12</t>
  </si>
  <si>
    <t>ГБОУ РО "Наркологический диспансер"</t>
  </si>
  <si>
    <t>Оказание услуг по предрейсовому медицинскому осмотру</t>
  </si>
  <si>
    <t>Оказание услуг по дезинфекции</t>
  </si>
  <si>
    <t>25-12/230</t>
  </si>
  <si>
    <t>13</t>
  </si>
  <si>
    <t>825.000000.8.2.2.6.9999</t>
  </si>
  <si>
    <t>14</t>
  </si>
  <si>
    <t>15</t>
  </si>
  <si>
    <t>Поставка продуктов питания (колбаса, сосиски)</t>
  </si>
  <si>
    <t>Поставка продуктов питания (мясо, печень говяжья)</t>
  </si>
  <si>
    <t>Поставка продуктов питания (яйцо куриное)</t>
  </si>
  <si>
    <t>Поставка продуктов питания (мясо свинина)</t>
  </si>
  <si>
    <t>Поставка продуктов питания (крупы)</t>
  </si>
  <si>
    <t>Поставка продуктов питания (овощи свежие)</t>
  </si>
  <si>
    <t>Поставка продуктов питания (молочная продукция)</t>
  </si>
  <si>
    <t>Поставка продуктов питания (мясо кур-цыплята бройлеры)</t>
  </si>
  <si>
    <t>Поставка продуктов питания (фрукты)</t>
  </si>
  <si>
    <t>Поставка продуктов питания (сок фруктовый)</t>
  </si>
  <si>
    <t>Поставка продуктов питания (кондитерские изделия)</t>
  </si>
  <si>
    <t>Поставка продуктов питания (овощи)</t>
  </si>
  <si>
    <t>16</t>
  </si>
  <si>
    <t>17</t>
  </si>
  <si>
    <t>Поставка продуктов питания (крупы, бакалея)</t>
  </si>
  <si>
    <t>Оказание услуг по техническому обслуживанию и профилактическому ремонту холодильного и технологического оборудования на 2019 год</t>
  </si>
  <si>
    <t>18</t>
  </si>
  <si>
    <t>19</t>
  </si>
  <si>
    <t>Поставка воды питьевой</t>
  </si>
  <si>
    <t>1/1</t>
  </si>
  <si>
    <t>ПАО "ТНС энерго Ростов-на-Дону"</t>
  </si>
  <si>
    <t>Поставка электрической энергии</t>
  </si>
  <si>
    <t>ООО "Очистные сооружения"</t>
  </si>
  <si>
    <t>Оказание услуг по очистке и обеззараживанию сточных вод и их осадков</t>
  </si>
  <si>
    <t>1625/19</t>
  </si>
  <si>
    <t>Поставка тепловой энергии</t>
  </si>
  <si>
    <t>01393</t>
  </si>
  <si>
    <t>АО "Донэнерго" тепловые сети</t>
  </si>
  <si>
    <t>АО "Донэнерго"</t>
  </si>
  <si>
    <t>Оказание услуг по передаче электрической энергии</t>
  </si>
  <si>
    <t>ГУП РО "УРСВ"</t>
  </si>
  <si>
    <t>Поставка холодного водоснабжения</t>
  </si>
  <si>
    <t>164/ХВ</t>
  </si>
  <si>
    <t>Оказание услуг по транспортировке сточных вод</t>
  </si>
  <si>
    <t>164/СТ</t>
  </si>
  <si>
    <t>ИП Понедельченко Н.И.</t>
  </si>
  <si>
    <t>Оказание услуг по пусконаладе кухонного оборудования</t>
  </si>
  <si>
    <t>14/1</t>
  </si>
  <si>
    <t>14/2</t>
  </si>
  <si>
    <t>Оказаие услуг по выезду сервисного инженера</t>
  </si>
  <si>
    <t>ООО "Интех"</t>
  </si>
  <si>
    <t>Бс19-23</t>
  </si>
  <si>
    <t>ООО Охранное Агенство "Шахтинская Служба охраны"</t>
  </si>
  <si>
    <t>Услуги по автоматизированному контролю за техническими средствами тревожной сигнализхации установленными на объекте</t>
  </si>
  <si>
    <t>1/2</t>
  </si>
  <si>
    <t>ООО "ЭКОСЕРВИС"</t>
  </si>
  <si>
    <t>ООО "Экострой-Дон"</t>
  </si>
  <si>
    <t>Оказание услуг по обращению с твердыми бытовыми отходами</t>
  </si>
  <si>
    <t>б/н</t>
  </si>
  <si>
    <t>ПАО "Ростелеком"</t>
  </si>
  <si>
    <t>Оказание услуг электрсвязи</t>
  </si>
  <si>
    <t>Оказание услуг междугородной и международной телефонной связи</t>
  </si>
  <si>
    <t>6200953-Б2</t>
  </si>
  <si>
    <t>6200953</t>
  </si>
  <si>
    <t>Поставка моющих и чистящих вредств</t>
  </si>
  <si>
    <t>20</t>
  </si>
  <si>
    <t>Поставка хозяйственных средств</t>
  </si>
  <si>
    <t>ООО "Эталон МК"</t>
  </si>
  <si>
    <t>Поставка ГСМ</t>
  </si>
  <si>
    <t>ДК19-ЭМКТ00448</t>
  </si>
  <si>
    <t>Услуги по техническому обслуживанию узла учета тепловой энерги (УУУТЭиТ)</t>
  </si>
  <si>
    <t>донресурс</t>
  </si>
  <si>
    <t>ларгус</t>
  </si>
  <si>
    <t>донские овощи</t>
  </si>
  <si>
    <t>ООО "Аква-Роса"</t>
  </si>
  <si>
    <t>21</t>
  </si>
  <si>
    <t>22</t>
  </si>
  <si>
    <t>23</t>
  </si>
  <si>
    <t>Поставка продуктов питания (масло сливочное)</t>
  </si>
  <si>
    <t>Поставка продуктов питания (молочные продукты)</t>
  </si>
  <si>
    <t>24</t>
  </si>
  <si>
    <t>Оказание услуг по производственному контролю</t>
  </si>
  <si>
    <t>825.000000.8.2.2.1.9999</t>
  </si>
  <si>
    <t>825.000000.8.3.4.6.9999</t>
  </si>
  <si>
    <t>12/1</t>
  </si>
  <si>
    <t>Навершие знамя в форме орла ( металл бронза)</t>
  </si>
  <si>
    <t>ИП Цветова О.А.</t>
  </si>
  <si>
    <t>25</t>
  </si>
  <si>
    <t>Государственное унитарное предприятие</t>
  </si>
  <si>
    <t>Оказание услуг по изготовлнию актов обследования</t>
  </si>
  <si>
    <t>23/4</t>
  </si>
  <si>
    <t>ООО Фирма "Дайком"</t>
  </si>
  <si>
    <t>Оказание услуг по заправке и рециклированию картриджа</t>
  </si>
  <si>
    <t>Поставка строительных материалов</t>
  </si>
  <si>
    <t>24/1</t>
  </si>
  <si>
    <t>ООО "Влаер"</t>
  </si>
  <si>
    <t>Оказание услуг по изготовлению печатной продукции</t>
  </si>
  <si>
    <t>24/2</t>
  </si>
  <si>
    <t>24/3</t>
  </si>
  <si>
    <t>Оказание услуг по изготовлению баннера и штампа</t>
  </si>
  <si>
    <t>26</t>
  </si>
  <si>
    <t>Филиал АО "Донэнерго" ШМЭС</t>
  </si>
  <si>
    <t xml:space="preserve">Оказание услуг по замене трехфазного электросчетчика </t>
  </si>
  <si>
    <t>Поставка продуктов питания (рыба)</t>
  </si>
  <si>
    <t>28</t>
  </si>
  <si>
    <t>29</t>
  </si>
  <si>
    <t>30</t>
  </si>
  <si>
    <t xml:space="preserve">Поставка продуктов питания </t>
  </si>
  <si>
    <t>31</t>
  </si>
  <si>
    <t>32</t>
  </si>
  <si>
    <t>33</t>
  </si>
  <si>
    <t>ООО "ОНИКС"</t>
  </si>
  <si>
    <t xml:space="preserve"> оказанию услуг по обращению с отходами производства и потребления</t>
  </si>
  <si>
    <t>ИП Путилин О.В.</t>
  </si>
  <si>
    <t>пп № 045754 от 12.02.2019 (92712,00)</t>
  </si>
  <si>
    <t>накл 3 2479/КТКЮ002037 от 01.02.2019 (92712,00)</t>
  </si>
  <si>
    <t>исполнено</t>
  </si>
  <si>
    <t>пп № 047010 от 12.02.2019 (4500,00)</t>
  </si>
  <si>
    <t>акт № 18 от 01.02.2019 (4500,00)</t>
  </si>
  <si>
    <t>пп № 047029 от 12.02.2019 (2500,00)</t>
  </si>
  <si>
    <t>акт № 17 от 01.02.2019 (2500,00)</t>
  </si>
  <si>
    <t>пп № 039564 от 08.02.2019 (4715,00)</t>
  </si>
  <si>
    <t>АКТ № 1659/130 ОТ 28.01.2019 (4715,00)</t>
  </si>
  <si>
    <t>ИСПОЛНЕНО</t>
  </si>
  <si>
    <t>ПП № 039324 ОТ 08.02.2019 (5000,00)</t>
  </si>
  <si>
    <t>т.н. б/н от 31.01.2019 (5000,00)</t>
  </si>
  <si>
    <t>35</t>
  </si>
  <si>
    <t>36</t>
  </si>
  <si>
    <t>Поставка средств личной гигиены для детей сирот и детей оставшихся без попечения родителей</t>
  </si>
  <si>
    <t>Д0301</t>
  </si>
  <si>
    <t>Поставка средств личной гигиены</t>
  </si>
  <si>
    <t>пп № 061780 от19.02.2019 (12510,00)</t>
  </si>
  <si>
    <t>т.н. № 0000004239 от 31.01.2019 (12510,00)</t>
  </si>
  <si>
    <t>30.01-12/419.1</t>
  </si>
  <si>
    <t>825.000000.8.2.2.5.9999</t>
  </si>
  <si>
    <t>ООО "Шахтмет"</t>
  </si>
  <si>
    <t>37</t>
  </si>
  <si>
    <t>Поставка нагрудных знаков</t>
  </si>
  <si>
    <t>пп № 061088 от 19.02.2019 (104215,00)</t>
  </si>
  <si>
    <t>накл № 448 от 15.02.2019 (104215,00)</t>
  </si>
  <si>
    <t>пп № 061099 от 19.02.2019 (45950,00)</t>
  </si>
  <si>
    <t>накл № 447 от 15.02.2019 (45950,00)</t>
  </si>
  <si>
    <t>пп № 064523 от 20.02.2019 (618,00); пп № 064534 от 20.02.2019 (818,00); пп № 064535 от 20.02.2019 (2480,00)</t>
  </si>
  <si>
    <t>акт №000073 от 22.01.2019 (618,00); акт № 000148 от 05.02.2019 (818,00); акт № 000179 от 12.02.2019 (2480,00)</t>
  </si>
  <si>
    <t>38</t>
  </si>
  <si>
    <t>Поставка автозапчастей</t>
  </si>
  <si>
    <t>пп № 069606 от 22.02.2019 (5000,00)</t>
  </si>
  <si>
    <t>накл б/н от 14.02.2019 (5000,00)</t>
  </si>
  <si>
    <t>итого продкты</t>
  </si>
  <si>
    <t>эталон</t>
  </si>
  <si>
    <t>ИП Вовк Н.А.</t>
  </si>
  <si>
    <t>39</t>
  </si>
  <si>
    <t>Шиномонтажные улуги</t>
  </si>
  <si>
    <t>пп № 072210 от 25.02.2019 (35000,00)</t>
  </si>
  <si>
    <t>т.н. № 3 от 14.02.2019 (35000,00)</t>
  </si>
  <si>
    <t>пп № 069607 от 22.02.2019 (3497,50)</t>
  </si>
  <si>
    <t>т.н. б/н от 08.02.2019 (3497,50)</t>
  </si>
  <si>
    <t>ПП № 076103 ОТ 26.02.2019 (15600,00)</t>
  </si>
  <si>
    <t>Т.Н. № 0000004890 от 15.02.2019 (15600,00)</t>
  </si>
  <si>
    <t>пп № 080240 от 27.02.2019 (7453,00)</t>
  </si>
  <si>
    <t>накл № 5 от 20.02.2019 (7453,00)</t>
  </si>
  <si>
    <t>ФБУЗ "ЦГиЭв РО"</t>
  </si>
  <si>
    <t>пп № 080231 от 27.02.2019 (75500,00)</t>
  </si>
  <si>
    <t>т.н. № 122 от 18.02.2019 (75500,00)</t>
  </si>
  <si>
    <t>пп № 0802325 от 27.02.2019(4056,00)</t>
  </si>
  <si>
    <t>т.н. 0000004908 от 15.02.2019 (4056,00)</t>
  </si>
  <si>
    <t>пп № 084247 от 28.02.2019 (2179,26)</t>
  </si>
  <si>
    <t>акт № 23/4 от 18.02.2019 (2179,26)</t>
  </si>
  <si>
    <t>Поставка продуктов питания</t>
  </si>
  <si>
    <t>40</t>
  </si>
  <si>
    <t>41</t>
  </si>
  <si>
    <t>42</t>
  </si>
  <si>
    <t>825.000000.8.2.2.3.9999</t>
  </si>
  <si>
    <t>43</t>
  </si>
  <si>
    <t>Д0601</t>
  </si>
  <si>
    <t>Поставка энергосберегающих ламп</t>
  </si>
  <si>
    <t>825.000000.8.3.4.4.0000</t>
  </si>
  <si>
    <t>825.000000.8.3.1.0.9999</t>
  </si>
  <si>
    <t>825.000000.8.3.4.3.0000</t>
  </si>
  <si>
    <t>44</t>
  </si>
  <si>
    <t>ИП Щербаков А.В.</t>
  </si>
  <si>
    <t>26/1</t>
  </si>
  <si>
    <t>39/1</t>
  </si>
  <si>
    <t>ООО "ИНТЕРРА"</t>
  </si>
  <si>
    <t>Оказание услуг по сопровождению системы ГЛОНАСС</t>
  </si>
  <si>
    <t>50</t>
  </si>
  <si>
    <t>Поставка зхапасных частей, моторных масел, автомобильных жидкостей для транспортных средств</t>
  </si>
  <si>
    <t>45</t>
  </si>
  <si>
    <t>46</t>
  </si>
  <si>
    <t>ООО "Спортоснащение"</t>
  </si>
  <si>
    <t>Поставка спортивного инвентаря</t>
  </si>
  <si>
    <t>47</t>
  </si>
  <si>
    <t xml:space="preserve">внебюджет </t>
  </si>
  <si>
    <t>38/1</t>
  </si>
  <si>
    <t>пп № 088459 от 04.03.2019 (4970,00)</t>
  </si>
  <si>
    <t>акт № 26 от 05.02.2019 (4970,00)</t>
  </si>
  <si>
    <t>пп 3 088457 от 04.03.2019 (35040,00)</t>
  </si>
  <si>
    <t>т.н. № 6 от 21.02.2019 (35040,00)</t>
  </si>
  <si>
    <t>61270101656</t>
  </si>
  <si>
    <t>пп 3 086295 от 01.03.2019 (14200,00)</t>
  </si>
  <si>
    <t>т.н. № Б00000000180 от 26.02.2019 (14200,000)</t>
  </si>
  <si>
    <t xml:space="preserve">ООО "РИКО" </t>
  </si>
  <si>
    <t>48</t>
  </si>
  <si>
    <t>825.000000.8.3.4.6.0001</t>
  </si>
  <si>
    <t>накл б/н от 23.01.2019 (2855,00)</t>
  </si>
  <si>
    <t>Оказание услуг по дезинфекции и дератизации</t>
  </si>
  <si>
    <t>25-12/179/Д</t>
  </si>
  <si>
    <t>49</t>
  </si>
  <si>
    <t>пп № 116837 от 14.03.2019 (313089,00)</t>
  </si>
  <si>
    <t>накл № 4 от 20.02.2019 (313089,00)</t>
  </si>
  <si>
    <t>пп № 114912 от 14.03.2019 (31494,84)</t>
  </si>
  <si>
    <t>акт б/н от 11.03.2019 (31491,84)</t>
  </si>
  <si>
    <t>пп 3 111414 от 13.03.2019 (9142,5)</t>
  </si>
  <si>
    <t>акт 3 26 от 21.02.2019 (9142,5)</t>
  </si>
  <si>
    <t>ООО "НОВАГ-СЕРВИС"</t>
  </si>
  <si>
    <t>Оказание услуг по выпуску квалифицированного сертифтката ключа проверки ЭП</t>
  </si>
  <si>
    <t>СЭП-10376</t>
  </si>
  <si>
    <t>пп № 119412 от 15.03.2019 (9680,00)</t>
  </si>
  <si>
    <t>накл № 237 от 14.03.2019 (9680,00)</t>
  </si>
  <si>
    <t>пп № 118585 от 15.03.2019 (5000,00)</t>
  </si>
  <si>
    <t>такл б/н от 01.03.2019 (5000,00)</t>
  </si>
  <si>
    <t>пп № 118582 от 15.03.2019 (5000,00)</t>
  </si>
  <si>
    <t>т.н. № б/н от 20.02.2019 (5000,00)</t>
  </si>
  <si>
    <t xml:space="preserve">пп № 126622 от 19.03.2019 (4980,00) </t>
  </si>
  <si>
    <t>акт № 28 от 11.02.2019 (4980,00)</t>
  </si>
  <si>
    <t>51</t>
  </si>
  <si>
    <t>49/1</t>
  </si>
  <si>
    <t>Поставка хоз товары</t>
  </si>
  <si>
    <t>ООО "Научно техничекий центр "АРМ-Регистр"</t>
  </si>
  <si>
    <t>Поставка удостоверения кадета</t>
  </si>
  <si>
    <t>24402</t>
  </si>
  <si>
    <t>ООО "Киржачская типография"</t>
  </si>
  <si>
    <t>Поставка бланков</t>
  </si>
  <si>
    <t>164645</t>
  </si>
  <si>
    <t>52</t>
  </si>
  <si>
    <t>ООО "Ринстрой-Дон"</t>
  </si>
  <si>
    <t>Поставка секций</t>
  </si>
  <si>
    <t>40/1</t>
  </si>
  <si>
    <t>48/1</t>
  </si>
  <si>
    <t>50/1</t>
  </si>
  <si>
    <t>пп № 140454 от 26.03.2019 (42395,00); пп № 140455 от 26.03.2019 (21895,00); пп №140459 от 26.03.2019 (340,00)</t>
  </si>
  <si>
    <t>т.н. б/н от 05.03.2019 (64630,00)</t>
  </si>
  <si>
    <t>пп № 146760 от 27.03.2019 (4910,00)</t>
  </si>
  <si>
    <t>накл б/н от 06.03.2019 (4910,00)</t>
  </si>
  <si>
    <t>27/29-09</t>
  </si>
  <si>
    <t>Поставка макета мушкета</t>
  </si>
  <si>
    <t>53</t>
  </si>
  <si>
    <t>54</t>
  </si>
  <si>
    <t>Поставка шотландского мужского килта</t>
  </si>
  <si>
    <t>Поставка волынки шотландской</t>
  </si>
  <si>
    <t>55</t>
  </si>
  <si>
    <t>ИП Тимошенко Е.В.</t>
  </si>
  <si>
    <t>Поставка пластика для барабанов</t>
  </si>
  <si>
    <t>52/1</t>
  </si>
  <si>
    <t>52/3</t>
  </si>
  <si>
    <t>52/2</t>
  </si>
  <si>
    <t>56</t>
  </si>
  <si>
    <t xml:space="preserve">ИП Стешкова Е.З. </t>
  </si>
  <si>
    <t>Поставка канц товаров</t>
  </si>
  <si>
    <t>57</t>
  </si>
  <si>
    <t>пп № 146777 от 27.03.2019 (4880,00)</t>
  </si>
  <si>
    <t>т.н. б/н от 11.03.2019 (4880,00)</t>
  </si>
  <si>
    <t>Поставка спорт. инвентаря</t>
  </si>
  <si>
    <t>пп № 146775 от 27.03.2019 (4990,00)</t>
  </si>
  <si>
    <t>накл б/н от 27.02.2019 (4990,00)</t>
  </si>
  <si>
    <t>ООО "Донская утилизирующа компания"</t>
  </si>
  <si>
    <t>19/02/19</t>
  </si>
  <si>
    <t>пп № 153036 от 29.03.2019 (4590,00)</t>
  </si>
  <si>
    <t>т.н. № 0000005711 от 20.03.2019 (45900,00)</t>
  </si>
  <si>
    <t>58</t>
  </si>
  <si>
    <t>Поставка страйкбольного автомата Cyma CM040 (AKS74)</t>
  </si>
  <si>
    <t>Комплектующие для страйкбольного оружия</t>
  </si>
  <si>
    <t>59</t>
  </si>
  <si>
    <t>ИП Папикян Р.В.</t>
  </si>
  <si>
    <t>Оказание транспортных услуг</t>
  </si>
  <si>
    <t>ООО "Велес"</t>
  </si>
  <si>
    <t>Поставка куртки зимней</t>
  </si>
  <si>
    <t>61</t>
  </si>
  <si>
    <t>Поставка аксессуаров к обмундированию</t>
  </si>
  <si>
    <t>62</t>
  </si>
  <si>
    <t>63</t>
  </si>
  <si>
    <t>64</t>
  </si>
  <si>
    <t>АНО ДО "СОЦ "Здоровое поколение"</t>
  </si>
  <si>
    <t>Аренда плавательных дорожек</t>
  </si>
  <si>
    <t>51/1</t>
  </si>
  <si>
    <t>57/1</t>
  </si>
  <si>
    <t>65</t>
  </si>
  <si>
    <t>Поставка ткани</t>
  </si>
  <si>
    <t>Поставка бюст сувенирный "Бакланов"</t>
  </si>
  <si>
    <t>59/1</t>
  </si>
  <si>
    <t>пп № 188502 от 11.04.2019 (23000,00)</t>
  </si>
  <si>
    <t>накл № 14 от 04.04.2019 (23000,00)</t>
  </si>
  <si>
    <t>пп № 174949 от 08.04.2019 (20500,00)</t>
  </si>
  <si>
    <t>накл № 13 от 01.04.2019 (20500,00)</t>
  </si>
  <si>
    <t>Поставка пуль пневматических</t>
  </si>
  <si>
    <t>66</t>
  </si>
  <si>
    <t>49/2</t>
  </si>
  <si>
    <t xml:space="preserve">Поставка медалей </t>
  </si>
  <si>
    <t>пп № 174958 от 08.04.2019 (26000,00)</t>
  </si>
  <si>
    <t>накл №11 от 01.04.2019 (26000,00)</t>
  </si>
  <si>
    <t>единственный поставщик</t>
  </si>
  <si>
    <t>825.000000.8.3.4.5.0000</t>
  </si>
  <si>
    <t>пп № 174961 от 08.04.2019 (36000,00)</t>
  </si>
  <si>
    <t>накл № 12 от 01.04.2019 (36000,00)</t>
  </si>
  <si>
    <t>пп № 179082 от 098.04.2019 (2827,00)</t>
  </si>
  <si>
    <t>накл б/н от 25.03.2019 (2827,00)</t>
  </si>
  <si>
    <t>пп № 179083 от 09.04.2019 (2827,00)</t>
  </si>
  <si>
    <t>пп № 179084 от 09.04.2019 (2827,00)</t>
  </si>
  <si>
    <t>пп № 179085 от 09.04.2019 (2827,00)</t>
  </si>
  <si>
    <t>пп № 179086 от 09.04.2019 (4999,72)</t>
  </si>
  <si>
    <t>накл б/н от 29.03.2019 (4999,72)</t>
  </si>
  <si>
    <t>пп № 158531 от 02.04.2019 (5000,00)</t>
  </si>
  <si>
    <t>накл б/н от 22.03.2019 (5000,00)</t>
  </si>
  <si>
    <t>пп № 156480 от 01.04.2019 (21100,00)</t>
  </si>
  <si>
    <t>накл № ЭТ-19 от 05.03.2019 (21100,00)</t>
  </si>
  <si>
    <t>пп № 196193 от 15.04.2019 (2480,00)</t>
  </si>
  <si>
    <t>акт № 000322 от 13.03.2019 (2480,00)</t>
  </si>
  <si>
    <t>пп № 196194 от 15.04.2019 (3890,00)</t>
  </si>
  <si>
    <t>накл № б/н от 26.03.2019 (3890,00)</t>
  </si>
  <si>
    <t>пп № 199665 от 16.04.2019 (4820,00)</t>
  </si>
  <si>
    <t>накл № б/н от 26.03.2019 (4820,00)</t>
  </si>
  <si>
    <t>пп № 199687 от 16.04.2019 (4780,00)</t>
  </si>
  <si>
    <t>накл б/н от 26.03.2019 (4780,00)</t>
  </si>
  <si>
    <t>пп № 199741 от 16.04.2019 (800,00)</t>
  </si>
  <si>
    <t>ак б/н от 20.03.2019 (800,00)</t>
  </si>
  <si>
    <t>ООО "Медный голем"</t>
  </si>
  <si>
    <t>ООО "Эффектон"</t>
  </si>
  <si>
    <t>86</t>
  </si>
  <si>
    <t>87</t>
  </si>
  <si>
    <t>Оказание услуг по передаче неисключительных прав использования электронной системы "Госфинансы"</t>
  </si>
  <si>
    <t>Оказание услуг по предоставлению права пользования программным беспечением</t>
  </si>
  <si>
    <t>Поставка продукотв питания</t>
  </si>
  <si>
    <t>68</t>
  </si>
  <si>
    <t>Д 1401</t>
  </si>
  <si>
    <t>69</t>
  </si>
  <si>
    <t>ООО "Аргос"</t>
  </si>
  <si>
    <t>Поставка учебников</t>
  </si>
  <si>
    <t>70</t>
  </si>
  <si>
    <t>ООО "Ситиком"</t>
  </si>
  <si>
    <t>Поставка компьютера в сборе</t>
  </si>
  <si>
    <t>69/1</t>
  </si>
  <si>
    <t>69/2</t>
  </si>
  <si>
    <t>69/3</t>
  </si>
  <si>
    <t>Посавка строительных материалов</t>
  </si>
  <si>
    <t>56/1</t>
  </si>
  <si>
    <t>Постаска ГСМ</t>
  </si>
  <si>
    <t>ДК19-ЭМКТ01250</t>
  </si>
  <si>
    <t xml:space="preserve">пп № 098168 от 06.03.2019 (2120,00); </t>
  </si>
  <si>
    <t xml:space="preserve">пп № 088471 от 04.03.2019 (735,00); </t>
  </si>
  <si>
    <t>Д0801</t>
  </si>
  <si>
    <t>пп от 11.03.2019 (2405,00)</t>
  </si>
  <si>
    <t>акт б/н от 27.02.2019 (2405,00)</t>
  </si>
  <si>
    <t xml:space="preserve">  825.000000.8.3.4.6.9999          </t>
  </si>
  <si>
    <t xml:space="preserve"> 825.000000.8.3.4.3.0000 </t>
  </si>
  <si>
    <t>825.000000.8.3.4.9.9999</t>
  </si>
  <si>
    <t>825.000000.8.2.2.2.0000</t>
  </si>
  <si>
    <t>ООО "ТД"СОЮЗТОРГ"</t>
  </si>
  <si>
    <t>Поставка молочных продуктов питания (масло сливочное)</t>
  </si>
  <si>
    <t>Ф.2019.134547</t>
  </si>
  <si>
    <t>электронный аукцион</t>
  </si>
  <si>
    <t>`0358200016419000007</t>
  </si>
  <si>
    <t>состоялись</t>
  </si>
  <si>
    <t>`0358200016419000008</t>
  </si>
  <si>
    <t>Ф.2019.134892</t>
  </si>
  <si>
    <t>ООО "Донресурс"</t>
  </si>
  <si>
    <t>Поставка сока фруктового</t>
  </si>
  <si>
    <t>`0358200016419000009</t>
  </si>
  <si>
    <t>Ф.2019.134898</t>
  </si>
  <si>
    <t>ООО "Бакулин моторс групп"</t>
  </si>
  <si>
    <t>Поставка автобуса</t>
  </si>
  <si>
    <t>`0358200016419000010</t>
  </si>
  <si>
    <t>Д0902</t>
  </si>
  <si>
    <t>не состоялись</t>
  </si>
  <si>
    <t>825.000000.8.31.0.9999</t>
  </si>
  <si>
    <t>Ф.2019.181257</t>
  </si>
  <si>
    <t>`0358200016419000013</t>
  </si>
  <si>
    <t>Поставка обмундирования (костюм повседневный)</t>
  </si>
  <si>
    <t>Ф.2019.203599</t>
  </si>
  <si>
    <t>Поставка обмундирования </t>
  </si>
  <si>
    <t>`0358200016419000015</t>
  </si>
  <si>
    <t>Поставка обмундирования -костюм парадный( китель с отложным воротником, брюки</t>
  </si>
  <si>
    <t>`0358200016419000014</t>
  </si>
  <si>
    <t>Ф.2019.217784</t>
  </si>
  <si>
    <t>Ф.2019.217802</t>
  </si>
  <si>
    <t>ООО "Атлас"</t>
  </si>
  <si>
    <t>Поставка мягкого инвентаря (подушка, покрывало, комплект постельного белья, одеяло синтепоновое, полотенце махровое, полотенце вафельное)</t>
  </si>
  <si>
    <t>Ф.2019.197480</t>
  </si>
  <si>
    <t>`0358200016419000012</t>
  </si>
  <si>
    <t>100тыс/вн бюд</t>
  </si>
  <si>
    <t>400 тыс/внбюж</t>
  </si>
  <si>
    <t>100тыс/бюдж</t>
  </si>
  <si>
    <t>400тыс/бюдж</t>
  </si>
  <si>
    <t>ед. источник</t>
  </si>
  <si>
    <t>пп № 217246 от 23.04.2019 (324000,00)</t>
  </si>
  <si>
    <t>пп № 217247 от 23.04.2019 (224150,00)</t>
  </si>
  <si>
    <t>накл № 9 от 08.04.2019 (324000,00)</t>
  </si>
  <si>
    <t>пп № 206514 о 18.04.2019 (27380,00)</t>
  </si>
  <si>
    <t>накл № 15 от 04.04.2019 (27380,00)</t>
  </si>
  <si>
    <t>исполено</t>
  </si>
  <si>
    <t>71</t>
  </si>
  <si>
    <t>пп № 080229 от 27.02.2019 (18160,00); пп (134265 от 22.03.2019 (18160,00); пп № 153030 от 29.03.2019 (33340,00); пп № 230285 от 26.04.2019 (11960,00)</t>
  </si>
  <si>
    <t>пп № 230154 от 26.04.2019 (4700,00)</t>
  </si>
  <si>
    <t>пп № 230162 ОТ 26.04.2019 (4800,00)</t>
  </si>
  <si>
    <t>ПП № 230541 ОТ 29.04.2019 (4997,50)</t>
  </si>
  <si>
    <t>т.н. б/н от 29.03.2019 (4997,50)</t>
  </si>
  <si>
    <t>пп № 230558 от 29.04.2019 (9914,85)</t>
  </si>
  <si>
    <t>накл № 164645 от 22.03.2019 (9914,85)</t>
  </si>
  <si>
    <t>пп № 230705 от 29.04.2019 (9800,00)</t>
  </si>
  <si>
    <t>т.н. б/н от 19.04.2019 (9800,00)</t>
  </si>
  <si>
    <t>ДК19-ЭМКТ01468</t>
  </si>
  <si>
    <t>ООО "Шахты Лада"</t>
  </si>
  <si>
    <t>45/1</t>
  </si>
  <si>
    <t>Оказание услуг по техническому обслуживанию автомобиля</t>
  </si>
  <si>
    <t xml:space="preserve">Поставка запасных частей,моторных масел </t>
  </si>
  <si>
    <t>04</t>
  </si>
  <si>
    <t>ИП Анисимов С.Н.</t>
  </si>
  <si>
    <t>72</t>
  </si>
  <si>
    <t>Одежда и обувь для детей сирот и детей, оставшихся без попечения родителей</t>
  </si>
  <si>
    <t>73</t>
  </si>
  <si>
    <t>пп № 273683 от 20.05.2019 (3123630,00)</t>
  </si>
  <si>
    <t>пп 3 246631 от 07.05.2019 (30000,00)</t>
  </si>
  <si>
    <t>т.н. б/н от 03.04.2019 (30000,00)</t>
  </si>
  <si>
    <t>пп № 247717 от 08.05.2019 (11250,00)</t>
  </si>
  <si>
    <t>т.н. № 24402 от 21.03.2019 (11250,00)</t>
  </si>
  <si>
    <t>пп 3 247744 от 08.05.2019 (63886,00)</t>
  </si>
  <si>
    <t>т.н. № 220 от 19.04.2019 (63886,00)</t>
  </si>
  <si>
    <t>пп № 247754 от 08.05.2019 (3225,00)</t>
  </si>
  <si>
    <t>накл 3б/н от 20.03.2019 (3225,00)</t>
  </si>
  <si>
    <t>пп №112713 от 13.03.2019 (1400,00); пп № 112712 от 13.03.2019 (1400,00); пп № 157203 от 01.04.2019 (1400,00); пп 3 264559 от 15.05.2019 (1400,00)</t>
  </si>
  <si>
    <t>акт № 106 от 28.02.2019 (1400,00); акт № 105 от 31.01.2019 (1400,00); акт № 142 от 29.03.2019 (1400,00); акт № 198 от 30.04.2019 (1400,00)</t>
  </si>
  <si>
    <t>пп № 273332 от 17.05.2019 (126000,00)</t>
  </si>
  <si>
    <t>акт б/н от 13.05.2019 (126000,00)</t>
  </si>
  <si>
    <t>пп № 273328 от 17.05.2019 (20017,5)</t>
  </si>
  <si>
    <t>т.н. № 8643/КТКЮ002037 от 30.04.2019 (20017,5)</t>
  </si>
  <si>
    <t>пп № 080233 от 27.02.2019 (10876,00); пп № 123350 от 18.03.2019 (3360,00); пп № 153025 от 29.03.2019 (16331,4); пп № 233650 от 29.04.2019 (7882,6)</t>
  </si>
  <si>
    <t>т.н. № 408/4 от 15.02.2019 (10876,00); т.н. № 557/3 от 28.02.2019 (3360,00); накл № 806/3 от 19.03.2019 (16331,4); накл № 251/4 от 18.04.2019 (7882,6)</t>
  </si>
  <si>
    <t>пп № 153035 от 29.03.2019 (1770,00); пп № 233644 от 29.04.2019 (3150,00)</t>
  </si>
  <si>
    <t>т.н. № 0000005712 от 20.03.2019 (1770,00); т.н. 0000006337 от 19.04.2019 (3150,00)</t>
  </si>
  <si>
    <t>пп № 153037 от 29.03.2019 (102324,00)№ пп № 233641 от 29.04.2019 (198000,00)</t>
  </si>
  <si>
    <t>накл № 000005714 от 20.03.2019 (102324,00); накл 30000006339 от 19.04.2019 (198000,00)</t>
  </si>
  <si>
    <t>пп № 080236 от 27.02.2019 (15096,00); пп № 153026от 29.03.2019 (23778,05); накл № 251/2 от 18.04.2019 (30143,16)</t>
  </si>
  <si>
    <t>74</t>
  </si>
  <si>
    <t>75</t>
  </si>
  <si>
    <t>пп № 285525 от 22.05.2019 (43480,00)</t>
  </si>
  <si>
    <t>т.н. № 176 от 08.05.2019 (43480,00)</t>
  </si>
  <si>
    <t>76</t>
  </si>
  <si>
    <t>ИП Топалян И.В.</t>
  </si>
  <si>
    <t>Оказание услуг по пошиву пиджаков</t>
  </si>
  <si>
    <t>ООО "Стройка"</t>
  </si>
  <si>
    <t>Поставка запасных частей</t>
  </si>
  <si>
    <t>ИП Горбикова Н.А.</t>
  </si>
  <si>
    <t>пп № 277520 от 20.05.2019 (30039,00)</t>
  </si>
  <si>
    <t>пп №277655 от 20.05.2019 (12698,00</t>
  </si>
  <si>
    <t>акт № 10164/130 от 15.05.2019 (12698,00)</t>
  </si>
  <si>
    <t>пп № 277571 от 20.05.2019 (11663,00)</t>
  </si>
  <si>
    <t>пп № 281805 от 21.05.2019 (13205,00)</t>
  </si>
  <si>
    <t>т.н. № 219 от 19.04.2019 (13205,00)</t>
  </si>
  <si>
    <t>Д0701</t>
  </si>
  <si>
    <t>825.000000.8.3.1.0.0001</t>
  </si>
  <si>
    <t>пп № 281806 от 21.05.2019 (99932,00)</t>
  </si>
  <si>
    <t>т.н. № 218 от 19.04.2019 (99932,00)</t>
  </si>
  <si>
    <t>пп № 282175 от 22.05.2019 (3700,00)</t>
  </si>
  <si>
    <t>акт б/н от 22.03.2019 (3700,00)</t>
  </si>
  <si>
    <t>пп № 282214 от 22.05.2019 (4900,00)</t>
  </si>
  <si>
    <t>акт б/н от 29.04.2019 (4900,00)</t>
  </si>
  <si>
    <t>Поставка стоительных материалов</t>
  </si>
  <si>
    <t>68/1</t>
  </si>
  <si>
    <t>Оказание услуг по изготовлению баннера</t>
  </si>
  <si>
    <t>67</t>
  </si>
  <si>
    <t>ИП Бутенко М.А,</t>
  </si>
  <si>
    <t>Оказание услуг по электронному документообороту</t>
  </si>
  <si>
    <t>ИП Озерной Д.А.</t>
  </si>
  <si>
    <t>поставка строительных мтериалов</t>
  </si>
  <si>
    <t>61/1</t>
  </si>
  <si>
    <t>69/4</t>
  </si>
  <si>
    <t>поставка эмали</t>
  </si>
  <si>
    <t>71/1</t>
  </si>
  <si>
    <t>72/1</t>
  </si>
  <si>
    <t>Оказание услуг по изготовлению газеты</t>
  </si>
  <si>
    <t>пп № 233643 от 29.04.2019 (119200,00); пп №  233642 от 29.04.2019 (3570,00); пп №302144 от 28.05.2019 (62124,36)</t>
  </si>
  <si>
    <t>Накл № 0000006343 от 19.04.2019 (119200,00); накл 3 0000006336 от 19.04.2019 (3570,000) накл № 0000006656 от 07.05.2019 (62124,36)</t>
  </si>
  <si>
    <t>пп № 233648 от 29.04.2019 (23237,76); пп № 302148 от 28.05.2019 (4990,12)</t>
  </si>
  <si>
    <t>накл 3 0000006342 от 19.04.2019 (23237,76); накл № 0000006655 от 07.05.2019 (4990,12)</t>
  </si>
  <si>
    <t>пп № 070605 от 25.02.2019 (43173,17); пп № 112696 от 13.03.2019 (25304,92); пп 3 302152 от 28.05.2019 (750,00)</t>
  </si>
  <si>
    <t>накл № АЭТ0001878 от 31.01.2019 (43173,17); накл № АЭТ00003071 от 13.02.2019 (25304,92); накл № АЭТ00008203 от 10.04.2019 (750,00)</t>
  </si>
  <si>
    <t>пп № 080228 от 27.02.20198 (109030,00); пп № 134181 от 22.03.2019 (30460,00); пп № 153029 от 29.03.2019 (83490,00); пп № 233620 от 29.04.2019 (23140,00); пп № 302177 от 28.05.2019 (1280,00)</t>
  </si>
  <si>
    <t>т.н. № 116 от 18.02.2019 (109030,00); накл № 712 от 28.02.2019 (30460,00); накл № 873 от 22.03.2019 (83490,00); накл № 1180 от 18.04.2019 (23140,00);  накл № 1552 от 22.05.2019 (1280,00)</t>
  </si>
  <si>
    <t>пп № 080227 от 27.02.2019 (33770,00); пп № 134196 от 22.03.2019 (14950,00); пп № 153027 от 29.03.2019 (44335,00);; пп № 233624 от 29.04.2019 (45240,00); пп № 302184 от 28.05.2019 (11505,00)</t>
  </si>
  <si>
    <t>т.н. № 117 от 18.02.2019 (33770,00); т.н. № 713 от 28.02.2019 (14950,00); накл № 875 от 22.03.2019 (44335,00); накл № 1181 от 18.04.2019 (45240,00); накл 3 1557 от 22.05.2019 (11505,00)</t>
  </si>
  <si>
    <t>накл № 1183 от 18.04.2019 (22000,00); накл № 1553 от 22.05.2019 (125330,00)</t>
  </si>
  <si>
    <t>пп № 134282 от 22.03.2019 (4530,00); пп № 153028 от 29.03.2019 (27106,77); пп № 230288 от 26.04.2019 (33975,00); пп № 302188 от 28.05.2019 (37068,23)</t>
  </si>
  <si>
    <t>накл № 575 от 26.02.2019 (4530,00); накл № 874 от 22.03.2019 (27106,777); накл № 1186 от 18.04.2019 (33975,00); накл№ 1559 от 22.05.2019 (37068,23)</t>
  </si>
  <si>
    <t>77</t>
  </si>
  <si>
    <t>Поставка перчаток рукопашного боя</t>
  </si>
  <si>
    <t>78</t>
  </si>
  <si>
    <t xml:space="preserve">ООО "Влаер" </t>
  </si>
  <si>
    <t>Оказание услуг по изготовлению дипломов</t>
  </si>
  <si>
    <t>Поставка  строительных материалов</t>
  </si>
  <si>
    <t>79</t>
  </si>
  <si>
    <t>ООО "Советник"</t>
  </si>
  <si>
    <t>Поставка заклепочного пистолета</t>
  </si>
  <si>
    <t>ИП Мариненко А.Н.</t>
  </si>
  <si>
    <t>накл №8 от 08.04.2019 (224150,00)</t>
  </si>
  <si>
    <t>80</t>
  </si>
  <si>
    <t>81</t>
  </si>
  <si>
    <t>Услуги по промывке и опрессовке системы отопления</t>
  </si>
  <si>
    <t>82</t>
  </si>
  <si>
    <t>Поставка туфлей</t>
  </si>
  <si>
    <t>Страховое акционерное общество "ВСК"</t>
  </si>
  <si>
    <t>Оказание услуг по страхованию автотранспорта (FORD)</t>
  </si>
  <si>
    <t>825.000000.8.2.2.7.0000</t>
  </si>
  <si>
    <t>пп № 308129 от 30.05.2019 (109275,00)</t>
  </si>
  <si>
    <t>т.н. № 24 от 24.05.209 (109275,00)</t>
  </si>
  <si>
    <t>пп № 080230 от 27.02.2019 (64529,20); пп № 134296 от 22.03.2019 (7065,60); пп № 308099 от 30.05.2019 (8105,2)</t>
  </si>
  <si>
    <t>накл № 121 от 18.02.2019 (64529,20); накл № 577 от 26.02.2019 (7065,60); накл № 657 от 05.03.2019 (8105,2)</t>
  </si>
  <si>
    <t>пп № 064519 от 20.02.2019 (14571,00); пп № 310447 от 31.05.2019 (14568,00)</t>
  </si>
  <si>
    <t>акт № Бс19-23/1 от 23.01.2019 (14571,00); акт Бс19-23/2 от 29.05.2019 (14568,00)</t>
  </si>
  <si>
    <t>пп № 310440 от 31.05.2019 (2120,00)</t>
  </si>
  <si>
    <t>накл № 105 от 14.03.2019 (2120,00)</t>
  </si>
  <si>
    <t>пп № 310439 от 31.05.2019 (9300,00)</t>
  </si>
  <si>
    <t>т.н. № 26 от 30.04.2019(9300,00)</t>
  </si>
  <si>
    <t>Поставка мягкого инвентаря (роба матросская)</t>
  </si>
  <si>
    <t>83</t>
  </si>
  <si>
    <t>84</t>
  </si>
  <si>
    <t>ИП Черевашенко М.В.</t>
  </si>
  <si>
    <t>Поставка линолеума</t>
  </si>
  <si>
    <t>85</t>
  </si>
  <si>
    <t>поставка продуктов питания</t>
  </si>
  <si>
    <t>79/1</t>
  </si>
  <si>
    <t>80/1</t>
  </si>
  <si>
    <t>75/1</t>
  </si>
  <si>
    <t>ООО "Эталон"</t>
  </si>
  <si>
    <t>Поставкапродуктов питания (хлебная продукция)</t>
  </si>
  <si>
    <t>Поставка электротоваров</t>
  </si>
  <si>
    <t>Поставка светильника LED</t>
  </si>
  <si>
    <t>88</t>
  </si>
  <si>
    <t>пп № 324911 от 06.06.2019 (14750,00)</t>
  </si>
  <si>
    <t>т.н. № 78 от 27.05.2019 (14750,00)</t>
  </si>
  <si>
    <t>пп № 33 от 11.02.2019 (2450,00); пп № 114 от 06.03.2019 (2800,00)пп № 233 от 08.04.2019 (2800,00); пп № 376 от 21.05.2019 (3080,00); пп № 420 от 06.06.2019 (2520,00)</t>
  </si>
  <si>
    <t>акт № Ша00-000090 от 31.01.2019 (2450,00); акт № Ша00-000201 от 28.02.2019 (2800,00); акт № Ша00-000315 от 29.03.2019 (2800,00); акт № Ша00-000472 от 30.04.2019 (3080,00); акт 3 Ша00-000625 от 31.05.2019 (2520,000)</t>
  </si>
  <si>
    <t>пп № 133194 от 21.03.2019 (10000,00); пп № 177859 от 09.04.2019 (10000,00) пп № 177860 от 09.04.2019 (10000,00); пп № 230708 от 29.04.2019 (10000,00)пп № 247759 от 08.05.2019 (10000,00); пп № 281807 от 21.05.2019 (10000,00); пп № 324908 от 06.06.2019 (10000,00); пп № 324907 от 06.06.2019 (10000,00)</t>
  </si>
  <si>
    <t>накл б/н от 19.03.2019 (10000,00); накл б/н от 13.03.2019 (10000,00); накл б/н от 02.04.2019 (10000,00); накл б/н от 17.04.2019 (10000,00); накл б/н от 26.04.2019 (10000,00); накл б/н от 23.04.2019 (10000,00); накл б/н от 14.05.2019 (10000,00); накл б/н от 06.05.2019 (10000,00)</t>
  </si>
  <si>
    <t>пп № 324903 от 06.06.2019 (855,00)</t>
  </si>
  <si>
    <t>825.000000.8.3.43.0000</t>
  </si>
  <si>
    <t>т.н. № 0000000345 от 13.03.2019 (855,00)</t>
  </si>
  <si>
    <t>пп № 324902 от 06.06.2019 (1900,00)</t>
  </si>
  <si>
    <t>т.н. № 0000000345 от 13.03.2019 (1900,00)</t>
  </si>
  <si>
    <t>пп № 323869 от 06.06.2019 (4794,00)</t>
  </si>
  <si>
    <t>акт б/н от 30.05.2019 (4794,00)</t>
  </si>
  <si>
    <t>пп № 323856 от 06.06.2019 (284028,2)</t>
  </si>
  <si>
    <t>пп № 317207 от 05.06.2019 (2155,00)</t>
  </si>
  <si>
    <t>т.н. б/н от 17.05.2019 (2155,00)</t>
  </si>
  <si>
    <t>пп № 315179 от 04.06.2019 (1735,00)</t>
  </si>
  <si>
    <t>т.н б/н от 17.05.2019 (1735,00)</t>
  </si>
  <si>
    <t>пп № 046815 от 12.02.2019 (7600,00); пп № 105679 от 11.03.2019 (7600,00); пп № 175774 от 08.04.2019; пп № 264557 от 15.05.2019 (7600,00); пп № 315181 от 04.06.2019 (7600,0)</t>
  </si>
  <si>
    <t>акт № 162 от 31.01.2019 (7600,00); акт № 514 от 28.02.2019 (7600,00); акт № 870 от 29.03.2019 (7600,00); акт 3 1180 от 30.04.2019 (7600,00); акт 3 1485 от 31.05.2019 97600,0)</t>
  </si>
  <si>
    <t>72/2</t>
  </si>
  <si>
    <t>83/1</t>
  </si>
  <si>
    <t>ИП Лукина А.Г.</t>
  </si>
  <si>
    <t>Оказание услуг по ремонту вертикальных жалюзи (замена ламели)</t>
  </si>
  <si>
    <t>ООО "Экострой"</t>
  </si>
  <si>
    <t>Оказание услуг по регулировке окон</t>
  </si>
  <si>
    <t>89</t>
  </si>
  <si>
    <t>90</t>
  </si>
  <si>
    <t>Оказание услу по ремонту вертикальных жалюзи(замена ламелей)</t>
  </si>
  <si>
    <t>91</t>
  </si>
  <si>
    <t>92</t>
  </si>
  <si>
    <t>93</t>
  </si>
  <si>
    <t>Оказание услуг по ремонту стеклопакета</t>
  </si>
  <si>
    <t>94</t>
  </si>
  <si>
    <t>Оказание услуг по ремонту окон</t>
  </si>
  <si>
    <t>Поставка бумаги</t>
  </si>
  <si>
    <t>95</t>
  </si>
  <si>
    <t>96</t>
  </si>
  <si>
    <t>97</t>
  </si>
  <si>
    <t>10/1</t>
  </si>
  <si>
    <t>т.н. № 408/2 от 15.02.2019 (15096,00); накл № 806/4 от 19.03.2019 (23778,05); накл № 251/2 от 18.04.2019 (30142,16)</t>
  </si>
  <si>
    <t>34</t>
  </si>
  <si>
    <t>Оказание услуг по предэкзаменационной подготовке по эксплуатации тепловых установок</t>
  </si>
  <si>
    <t>Санюкович И.С.</t>
  </si>
  <si>
    <t>825.000000.8.2.2.6.0006</t>
  </si>
  <si>
    <t>98</t>
  </si>
  <si>
    <t>ООО "Кронос -Строй"</t>
  </si>
  <si>
    <t>Оказание услуг по текущему ремонту</t>
  </si>
  <si>
    <t>ИП Рубашкин Е.В.</t>
  </si>
  <si>
    <t>Оказание услуг по спилу деревьев</t>
  </si>
  <si>
    <t>пп № 297609 от 27.05.2019 (11977,75); пп № 297610 от 27.05.2019 (10032,00); пп № 311734 от 31.05.2019 (5880,00); пп № 308132 от 30.05.2019 (7680,00); пп № 362215 от 20.06.2019 (9800,00)</t>
  </si>
  <si>
    <t>накл № 14083 от 17.04.2019 (11977,75); накл № 15777 от 29.04.2019 (10032,00); накл № 15780 от 06.05.2019 (5880,00); накл № 17298 от 13.05.2019 (7680,00); накл № 17300 от 13.05.2019 (9800,00)</t>
  </si>
  <si>
    <t>пп № 362325 от 20.06.219 (786384,00)</t>
  </si>
  <si>
    <t>т.н. № 18 от 03.06.2019 (786384,00)</t>
  </si>
  <si>
    <t>пп № 342618 от 13.06.2019 (4050,00)</t>
  </si>
  <si>
    <t>т.н. б/н от 14.03.2019 (4050,00)</t>
  </si>
  <si>
    <t>пп № 347054от 14.06.2019 (40920,00)</t>
  </si>
  <si>
    <t>т.н. б/н от 15.05.2019 (40920,00)</t>
  </si>
  <si>
    <t>пп № 350737 от 17.06.2019 (47250,00)</t>
  </si>
  <si>
    <t>накл №б/н от 06.06.2019 (47250,00)</t>
  </si>
  <si>
    <t>пп № 350874 от 17.06.2019 (29113,5)</t>
  </si>
  <si>
    <t>сч. Факт -366 от 11.06.2019 (29113,5)</t>
  </si>
  <si>
    <t>пп № 350877 от 17.06.2019 (2816,94)</t>
  </si>
  <si>
    <t>т.н. б/н от 05.06.2019 (2816,94)</t>
  </si>
  <si>
    <t>пп № 350883 от 17.06.2019 (15000,00)</t>
  </si>
  <si>
    <t>акт № 248 от 10.06.2019 (15000,00)</t>
  </si>
  <si>
    <t>исполнео</t>
  </si>
  <si>
    <t>акт № 2551/130 от 31.01.2019 (1850,48); акт № 2745/130 от 12.02.2019 (1850,48); акт № 6623/130 от 03.04.2019 (1850,48) акт № 5346/130 от 18.03.2019 (1850,48); акт № 10551/130 от 20.05.2019 (1928,88); акт № 11802/130 от ь14.06.2019 (1928,88)</t>
  </si>
  <si>
    <t>пп № 105680 от 11.03.2019 (10860,00); пп № 105681 от 11.03.2019 (10860,00); пп № 137551 от 25.03.2019 (10860,00); пп № 206460 от 18.04.2019 (10860,00); пп № 350891 от 17.06.2019 (10860,00)</t>
  </si>
  <si>
    <t>акт № б/н от 31.01.2019 (10860,00); акт б/н от 20.02.2019 (10860,00); акт б/н от 19.03.2019 (10860,00); акт № б/н от 17.04.2019 (10860,00); акт б/н от 16.05.2019 (10860,00)</t>
  </si>
  <si>
    <t>пп 3№ 105644 от 11.03.2019 (1850,48); пп № 105645 от 11.03.2019 (1850,48); пп № 177857 от 09.04.2019 (1850,48); пп № 158522 от 02.04.2019 (1850,48); пп № 310466 от 31.05.2019 (1928,88); пп № 350887 от 17.06.2019(1928,88)</t>
  </si>
  <si>
    <t>пп № 118624 от 15.03.2019 (540,00); пп № 118615 от 15.03.2019 (540,00); пп № 350895 от 17.06.2019 (540,00); пп № 350896 от 17.06.2019 (540,00); пп № 350897 от 17.06.2019 (540,00); пп № 350905 от 17.06.2019 (540,00)</t>
  </si>
  <si>
    <t>акт б/н от 01.02.2019 (540,00); акт б/н от 23.01.2019 (540,00); ; акт б/н от 31.03.2019 (540,00); акт б/н от 30.04.2019 (540,00); акт б/н от 31.05.2019 (540,00); акт б/н от 01.06.2019 (540,00)</t>
  </si>
  <si>
    <t>пп № 043642 от 11.02.2019 (21907,44); пп № 105728 от 11.03.2019 (13197,29); пп № 196195 от 15.04.2019 (13124,39); пп № 260914 от 15.056.2019 (13020,61); пп № 357749 от 19.06.2019 (13054,90)</t>
  </si>
  <si>
    <t>акт № 44100012291/0408 от 31.01.2019 (21907,44); акт № 4410006064/0408 от 28.02.2019 (13197,29); акт № 44100115430/0408 от 31.03.2019 (13124,39); акт № 44100168898/0408 от 30.04.2019 (13020,61); акт № 44100199937/0408 от 31.05.2019 (13054,9)</t>
  </si>
  <si>
    <t>Ш/1705</t>
  </si>
  <si>
    <t>пп № 365812 от 21.06.2019 (74791,85)</t>
  </si>
  <si>
    <t>акт № 24778 от 31.05.2019 (74791,85)</t>
  </si>
  <si>
    <t>пп № 087838 от 04.03.2019 (238070,38); пп № 139200 от 25.03.2019 (94838,56); ПП № 206508 ОТ 18.04.2019 (72651,71); пп № 288367 от 23.05.2019 (77618,54); пп № 365828 от 21.06.2019 (72156,97)</t>
  </si>
  <si>
    <t>акт № 66/11/40 от 31.01.2019 (238070,38); акт № 215/11/40 от 28.02.2019 (94838,56); АКТ № 362/11/40 (72651,71); акт № 514/11/40 от 30.04.2019 (77618,54); акт № 665/11/40 (72156,97)</t>
  </si>
  <si>
    <t>акт № 2701/4262/01 от 31.01.2019 (84221,5); акт № 2701/8659/01 от 28.02.2019 (114035,52); акт № 2701/14676/01 от 31.03.2019 (83507,53); акт № 2701/20140/01 от 30.04.2019 (93827,1); акт № 2701/26462/01 от 31.05.2019 (82156,43)</t>
  </si>
  <si>
    <t>пп № 046814 от 12.02.2019 (43181,38); пп № 069573 от 22.02.2019 (10214,40); пп № 139201 от 25.03.2019 (8526,02); пп № 220188 от 24.04.2019 (18768,96); пп № 288368 от 23.05.2019 (23569,73); пп № 365829 от 21.062019 (19943,62)</t>
  </si>
  <si>
    <t>акт № 82 от 17.01.2019 (43181,38); акт № 1228 от 18.02.2019 (10214,40); акт № 2400 от 18.03.2019 (8529,02); акт № 3588 от 16.04.2019 (18768,96); акт № 4788 от 16.05.2019 (23569,73); акт № 6045 от 17.06.2019 (19943,62)</t>
  </si>
  <si>
    <t>акт № 0200-000050 от 18.01.2019 (123517,40); акт № 0200-002205 от 15.02.2019 (29217,60); акт № 0200-004584 от 18.03.2019 (24396,7); акт№ 0200-006700 от 16.04.2019; акт № 0200-009202 от 16.05.2019 (67419,61); акт № 0200-011791 от 17.06.2019 (57047,36)</t>
  </si>
  <si>
    <t>пп № 046817 от 12.02.2019 (31087,34); пп № 069595 от 22.02.2019 (7353,6); пп № 133229 от 21.03.2019 (6140,26); пп № 210158 от 19.04.2019 (13512,24 ); пп № 288371 от 23.05.2019 (16968,43); пп № 365839 от 21.06.2019 (14357,9)</t>
  </si>
  <si>
    <t>акт № 0200-000049 от 18.01.2019 (31087,34); акт № 0200-002204 от 15.02.2019 (7353,60); акт № 0200-004583 (6140,26); акт № 0200-006699 от 16.04.2019 (13512,24); акт № 0200-009201 от 16.05.2019 (16968,43); акт № 0200-011790 от 17.06.2019 (14357,90)</t>
  </si>
  <si>
    <t>99</t>
  </si>
  <si>
    <t>Поставка краски</t>
  </si>
  <si>
    <t>100</t>
  </si>
  <si>
    <t>Поставка краски фасадной</t>
  </si>
  <si>
    <t>101</t>
  </si>
  <si>
    <t>Поставка строительных мотериалов</t>
  </si>
  <si>
    <t>102</t>
  </si>
  <si>
    <t>Поставка ДВП</t>
  </si>
  <si>
    <t>103</t>
  </si>
  <si>
    <t>Поставка плинтуса</t>
  </si>
  <si>
    <t>104</t>
  </si>
  <si>
    <t>11490</t>
  </si>
  <si>
    <t>ООО "НТЦ "АРМ-Регистр"</t>
  </si>
  <si>
    <t>Поставка лицензии на программное обеспечение для заполнения бланков КТ-Аттестат на 1 год</t>
  </si>
  <si>
    <t>пп № 302187 от 28.05.2019 (73190,00); ипп № 366314 от 24.06.2019 (21450,00)</t>
  </si>
  <si>
    <t>т.н. № 1555 от 22.05.2019 (73190,00); т.н. № 1760 от 06.06.2019 (21450,00)</t>
  </si>
  <si>
    <t>пп № 230286 от 26.04.2019 (11207,20); пп № 308101 от 30.05.2019 (69194,8); пп № 366452 от 24.06.2019 (3120,00)</t>
  </si>
  <si>
    <t>т.н. № 1184 от 18.04.2019 (11207,20); накл № 1560 от 22.05.2019 (69194,80); накл № 1551 от 21.05.2019 (3120,00)</t>
  </si>
  <si>
    <t>пп №080226 от 27.02.2019 (86535,00); пп № 134281 от 22.03.2019 (3330,00); пп № 153032 от 29.03.2019 (8940,00); пп № 230284 от 26.04.2019 (1050,00); пп № 366453 от 24.06.2009 (9450,00)</t>
  </si>
  <si>
    <t>т.н № 119 от 18.02.2019 (86535,00); накл № 715 от 28.02.2019 (3330,00); накл № 877 от 22.03.2019 (8940,00); накл № 1188 от 18.04.2019 (1050,00); накл № 1653 от 30.05.2019 (9450,00)</t>
  </si>
  <si>
    <t>пп № 366454 от 24.06.2019 (4984,16)</t>
  </si>
  <si>
    <t>накл № 1741 от 06.06.2019 (4984,16)</t>
  </si>
  <si>
    <t>пп № 366456 от 24.06.2019 (4560,00)</t>
  </si>
  <si>
    <t>накл № 1758 от 29.05.2019 (4560,00)</t>
  </si>
  <si>
    <t>пп № 153033 от 29.03.2019 (42850,00); пп № 153034 от 29.03.2019 (32190,00); пп № 233623 от 29.04.2019 (98182,00); пп № 308097 от 30.05.2019 (8850,00); пп № 366457 от 24.06.2019 (85805,4)</t>
  </si>
  <si>
    <t>накл № 871 от 22.03.2019 (42850,00); накл № 870 от 22.03.2019 (32190,00); накл № 1182 от 18.04.2019 (98182,00); накл № 1578 от 24.05.2019 (8850,00); накл № 1562 от 06.06.2019 (85805,4)</t>
  </si>
  <si>
    <t>пп № 366458 от 24.06.2019 (4590,00)</t>
  </si>
  <si>
    <t>накл № 1742 от 29.05.2019 (4590,00)</t>
  </si>
  <si>
    <t>т.н № АГ 30/16 от 20.05.2019 (284028,2)</t>
  </si>
  <si>
    <t>пп № 233622 от 29.04.2019 (22000,00); пп № 302185 от 28.05.2019 (125330,00); пп № 366455 от 24.06.2019 (9350,00); пп № 366466 от 24.06.2019 (13830,00)</t>
  </si>
  <si>
    <t>накл № 1183 от 18.04.2019 (22000,00); накл № 1553 от 22.05.2019 (125330,00); накл № 1644 от 29.05.2019 (9350,00); накл № 1761 от 06.06.2019 (13830,00)</t>
  </si>
  <si>
    <t>пп № 123504 от 18.03.2019 (27550,3); пп № 194113 от 12.04.2019 (43034,65); пп № 302149 от 28.05.2019 (71858,9); пп № 366469 от 24.06.2019 (37056,15)</t>
  </si>
  <si>
    <t>т.н. № АЭТ00004454 от 28.02.2019 (27550,30); накл № АЭТ00000311 от 31.03.20198 (43034,65); накл № АЭТ00009716 от 30.04.2019 (71858,9); накл 3 АЭТ00011200 от 20.05.2019 (37056,15)</t>
  </si>
  <si>
    <t>пп № 366473 от 24.06.2019 (779980,50)</t>
  </si>
  <si>
    <t>пп № 177854 от 09.04.2019 (2000,00); пп № 177855 от 09.04.2019 (2000,00); пп № 177856 от 09.04.2019 (2000,00); пп № 264560 от 15.05.2019 (2000,00); пп № 368563 от 24.06.2019 (2000,00)</t>
  </si>
  <si>
    <t>акт № 1670 от 31.01.2019 (2000,00); акт № 1671 от 28.02.2019 (2000,00); акт № 1672 от 31.03.2019 (2000,00); акт № 1673 от 30.04.2019 (2000,00); акт № 1734 от 31.05.2019 (2000,00)</t>
  </si>
  <si>
    <t>пп № 368642 от 24.06.2019 (1280,00)</t>
  </si>
  <si>
    <t>накл б/н от 29.05.2019 (1280,00)</t>
  </si>
  <si>
    <t>накл № 16 от 03.06.2019 (779980,50)</t>
  </si>
  <si>
    <t>825.000000.8.2.2.5.0001</t>
  </si>
  <si>
    <t>105</t>
  </si>
  <si>
    <t>Поставка моющих и чистящих средств</t>
  </si>
  <si>
    <t>106</t>
  </si>
  <si>
    <t>Постаяка хозяйственных средст</t>
  </si>
  <si>
    <t>107</t>
  </si>
  <si>
    <t>108</t>
  </si>
  <si>
    <t>Поставка продуктов питания (мясо говядина)</t>
  </si>
  <si>
    <t>109</t>
  </si>
  <si>
    <t>Поставка продуктов питания (мясо кур-(цыплята бройлеры)</t>
  </si>
  <si>
    <t>110</t>
  </si>
  <si>
    <t>111</t>
  </si>
  <si>
    <t>Поставка продуктов питания (рыбная продукция)</t>
  </si>
  <si>
    <t>112</t>
  </si>
  <si>
    <t>113</t>
  </si>
  <si>
    <t>Поставка продуктов питания ( крупы бакалея)</t>
  </si>
  <si>
    <t>114</t>
  </si>
  <si>
    <t>Поставка продуктов питания ( консервированная продукция)</t>
  </si>
  <si>
    <t>пп № 153024 от 29.03.2019 (8784,00); пп № 233624 от 29.04.2019 (10980,00); пп № 366149 от 24.06.2019 (6588,00); пп № 383056 от 28.06.2019 (11956,00)</t>
  </si>
  <si>
    <t>накл № 806/2 от 19.03.2019 (8784,0); накл № 251/1 от 18.04.2019 (10980,00); т.н. № 755 от 03.06.2019 (6588,00); т.н. № 900/1 от 31.05.2019 (11956,00)</t>
  </si>
  <si>
    <t>пп № 080237 от 27.02.2019 (27063,32); пп № 383070 от 28.06.2019 (7063,16)</t>
  </si>
  <si>
    <t>т.н. № 408 от 15.02.2019 (27063,32); т.н № 900 от 31.05.2019(7063,16)</t>
  </si>
  <si>
    <t>пп № 123344 от 18.03.2019 (3575,00); пп № 134180 от 22.03.2019 (4100,00); пп № 153031 от 29.03.2019 (19160,00); пп № 230289 от 26.04.2019 (22510,00); пп № 302176 от 28.05.2019 (21800,00); пп № 308102 от 30.05.2019 (8150,00); пп № 383079 от 28.06.2019 (3275,00)</t>
  </si>
  <si>
    <t>накл. № 120 от 18.02.2019 (3575,00); накл № 714 от 28.02.2019 (4100,00); накл № 876 от 22.03.2019 (19160,00); накл № 1185 от 18.04.2019 (22510,00); накл № 1556 от 22.05.2019 (21800,00); накл № 1561 от 22.05.2019 (8150,00); накл № 1762 от 06.06.2019 (3275,00)</t>
  </si>
  <si>
    <t>пп № 383082 от 28.06.2019 (2246,75); пп № 383083 от 28.06.2019 (21268,35)</t>
  </si>
  <si>
    <t>т.н. № АЭТ00013001 от 14.06.2019 (2246,75); т.н. № АЭТ00012184 от 31.05.2019 (21268,35)</t>
  </si>
  <si>
    <t>пп № 381120 от 28.06.2019 (185000,00)</t>
  </si>
  <si>
    <t>накл № 232 от 14.06.2019 (185000,00)</t>
  </si>
  <si>
    <t>пп № 080224 от 27.02.2019 (108988,12); пп № 233645 от 29.04.2019 (80003,00); пп № 302145 от 28.05.2019 (8679,76); пп № 383127 от 28.06.2019 (9249,12)</t>
  </si>
  <si>
    <t>накл № 0000004909 от 15.02.2019 (108988,12); накл № 0000006338 от 19.04.2019 (80003,00); накл № 0000006652 от 07.05.2019 (8679,76); накл № 0000012562 от 31.05.2019 (9249,12)</t>
  </si>
  <si>
    <t>пп № 076101 ОТ 26.02.2019 (323888,18); пп № 233646 от 29.04.2019 (32200,00); пп№ 302147 от 28.05.2019 (6440,00); пп № 383126 от 28.06.2019 (15420,00)</t>
  </si>
  <si>
    <t>Т.Н. № 0000004891 ОТ 15.02.2019 (323888,18); накл № 0000006340 от 19.04.2019 (32200,00); накл №000006654 от 07.05.2019 (6440,00); накл № 0000006750 от 31.05.2019 (15240,00)</t>
  </si>
  <si>
    <t>пп № 217146 от 23.04.2019 (13425,00); пп № 217063 от 23.04.2019 (10740,00); пп № 217148 от 23.04.2019 (13425,00); пп № 233637 от 29.04.2019 (16110,00); пп № 297593 от 27.05.2019  (19332,00);пп № 291601 от 27.05.2019 (19332,00) пп № 308133 от 30.05.2019 (6981,00); пп № 383116 от 28.06.2019 (8054,11)</t>
  </si>
  <si>
    <t>накл № 11240 от 03.04.2019 (13425,00); накл № 12047 от 08.04.2019 (10740,00); накл № 12048 от 10.04.2019 (13425,00); накл № 14082 от 17.04.2019 (16110,00); накл № 15776 от 24.04.2019 (19332,00); накл № 15778 от 29.04.2019 (19332,00) ; накл № 17297 от 13.05.2019 (6981,00); НАКЛ № 15779 ОТ 06.05.2019 (8054,11)</t>
  </si>
  <si>
    <t>пп № 080223 от 27.02.2019 (250121,08); пп № 233647 от 29.04.2019 (134268,44); пп № 383124 от 28.06.2019 (2267,24)</t>
  </si>
  <si>
    <t>т.н. № 0000004906 от 15.02.2019 (250121,08); т.н № 0000006335 от 19.04.2019 (134268,44); накл № 0000026958 от 31.05.2019 (2267,24)</t>
  </si>
  <si>
    <t>пп № 080235 от 27.02.2019 (4392,00); пп № 123511 от 18.03.2019 (2196,00); пп № 189287 от 11.04.2019 (2196,00); пп № 377266 от 26.06.2019 (3416,00)</t>
  </si>
  <si>
    <t>т.н. № 408/1 от 15.02.2019 (4392,00); накл № 557 от 28.02.2019 (2196,00); накл № 810 от 31.03.2019 (2196,00); накл № 900/3 от 31.05.2019 (3416,00)</t>
  </si>
  <si>
    <t>пп № 080234 от 27.02.2019 (20565,00); пп № 123349 от 18.03.2019 (12696,00); пп № 179844 от 09.04.2019 (28858,20); пп № 189297 от 11.04.2019 (3070,00); пп № 233651 от 29.04.2019 (12441,8); пп № 366161 от 24.06.2019 (1500,00); пп № 377261 от 26.06.2019 (1900,00)</t>
  </si>
  <si>
    <t>т.н. № 408-3 от 15.022.019 (20565,00); т.н. № 557/2 от 28.02.2019 (12696,00); накл № 806 от 19.03.2019 (28858,20); накл № 810/1 от 31.03.2019 (3070,00); накл № 251/3 от 18.04.2019 (12441,80); накл № 755/3 от 03.06.2019 (1500,00); накл № 900/5 от 31.05.2019 (1900,00)</t>
  </si>
  <si>
    <t>пп № 233652 от 29.04.2019 (1706,12); пп № 233636 от 29.04.2019 (20315,5); пп № 302141 от 28.05.2019 (28869,00); пп № 362184 от 20.06.2019 (59557,60); пп № 377245 от 26.06.2019 (24900,00)</t>
  </si>
  <si>
    <t>накл № 251/6 от 18.04.2019 (1706,12); накл № 251/5 от 18.04.2019 (20315,50); накл 3 495 от 16.05.2019 (28869,00); т.н. № 755/2 от 03.06.2019 (59557,6); накл 3 900/7 от 31.05.2019 (24900,00)</t>
  </si>
  <si>
    <t>пп № 153023 от 29.03.2019 (38256,16); пп № 366270 от 24.06.2019 (16777,95); пп № 377234 от 26.06.2019 (71749,04)</t>
  </si>
  <si>
    <t>накл № 806/1 от 19.03.2019 (38256,16); накл № 755/1 от 03.06.20198 (16777,95); нгакл № 900/6 от 31.05.2019 (71749,04)</t>
  </si>
  <si>
    <t>пп № 377889 от 27.06.2019 (789750,00)</t>
  </si>
  <si>
    <t>т.н. № 17 от 17.06.2019 (789750,00)</t>
  </si>
  <si>
    <t>25-12/429/ШК</t>
  </si>
  <si>
    <t>Оказание услцуг по проведению камерной дезинфекции</t>
  </si>
  <si>
    <t xml:space="preserve">ИП Белова Ю.С. </t>
  </si>
  <si>
    <t>320</t>
  </si>
  <si>
    <t>825.000000.8.3.1.0.0004</t>
  </si>
  <si>
    <t>Поставка мебели (кровать, шкаф, тумба)</t>
  </si>
  <si>
    <t>ООО "ТЕМП АВТО ДОН"</t>
  </si>
  <si>
    <t>эл. аукц.</t>
  </si>
  <si>
    <t>Поставка запасных частей к автомобилю</t>
  </si>
  <si>
    <t>Оказание услуг по ремонту ручек</t>
  </si>
  <si>
    <t>Размещение на портале/вне портала (ЕИС, ЗМО, вне портала)</t>
  </si>
  <si>
    <t>Наименование программы</t>
  </si>
  <si>
    <t>Поддержка казачьих обществ Ростовской области</t>
  </si>
  <si>
    <t>Информационное общество</t>
  </si>
  <si>
    <t>ФБУЗ "ЦГиЭ в РО"</t>
  </si>
  <si>
    <t>Энергосбережение</t>
  </si>
  <si>
    <t>Исполнение</t>
  </si>
  <si>
    <t>вне портала</t>
  </si>
  <si>
    <t>ЗМО</t>
  </si>
  <si>
    <t>ЕИС</t>
  </si>
  <si>
    <t>пп № 055690 от 15.02.2019 (400000,00); пп№      (292138,48)пп № 111539 от 13.03.2019 (465794,39); пп № 188505 от 11.04.2019 (424999,54); пп № 273723 от 17.05.2019 (514235,82)</t>
  </si>
  <si>
    <t>акт № 72 от 31.01.2019 (692138,48); акт № 523 от 28.01.2019 (465794,39); акт № 973 от 31.03.2019 (424999,54); акт № 1418 от 30.04.2019 (514235,82)</t>
  </si>
  <si>
    <t>пп № 046816 от 12.02.2019  (123517,4); пп № 069593 от 22.02.2019 (29217,60); пп №133215 от 21.03.2019 (24396,70); пп № 210156 от 19.04.2019 (53687,34); пп № 288370 от 23.05.2019 (67419,61); пп № 365838 от 21.06.2019 (57047,36)</t>
  </si>
  <si>
    <t>т.н. № 123 от 18.02.2019 (18160,00); накл № 716от 28.02.2019 (18160,00); накл № 872 от 22.03.2019 (33340,0); накл № 1187 от 18.04.2019 (11960,00)</t>
  </si>
  <si>
    <t>зМО</t>
  </si>
  <si>
    <t>пп № 233266 от 29.04.2019 (49956,00)</t>
  </si>
  <si>
    <t>накл № 7373/КТКЮ002037 от 10.04.2019 (49956,00)</t>
  </si>
  <si>
    <t>накл 1554 от 22 .05.2019 (95439,00), накл № 1759 от 06.06.2019 (65773,25)</t>
  </si>
  <si>
    <t>пп № 364450 от 28.05.2019 (95439,00)пп № 366451 от 24.06.2019 (65773,25)</t>
  </si>
  <si>
    <t>Государственное бюджетное общеобразовательное учреждение "Шахтинский генерала Я.П. Бакланова казачий кадетский корпус"</t>
  </si>
  <si>
    <t>пп № 046824 от 12.02.2019 (31247,09); пп № 046825 от 12.02.2019 (41662,78); пп № 046826 от 12.02.2019 (31247,09); пп № 087832 от 04.03.2019 (25266,44); пп № 087825 от 04.03.2019 (33688,6); пп № 087820 от 04.03.2019 (11311,63); пп № 115652 от 14.03.2019 (94100,06); пп № 114913 от 14.03.2019 (45614,21); пп № 161118 от 03.04.2019 (34210,66); пп № 206499 от 18.04.2019 (42412,43); пп № 273325 от 17.05.2019 (31809,32); пп № 288363 от 23.05.2019 (37530,84); пп № 329028 от 07.06.2019 (28148,12); пп № 365818 от 21.06.2019 (41846,22); пп № 395477 от 04ю07ю2019 (35691,70)</t>
  </si>
  <si>
    <t>Отчет по внебюджетной деятельности (добровольное пожертвование</t>
  </si>
  <si>
    <t>за 1 полугодие 2019 года</t>
  </si>
  <si>
    <t>Главный бухгалтер</t>
  </si>
  <si>
    <t>Казакова Т.В.</t>
  </si>
</sst>
</file>

<file path=xl/styles.xml><?xml version="1.0" encoding="utf-8"?>
<styleSheet xmlns="http://schemas.openxmlformats.org/spreadsheetml/2006/main">
  <numFmts count="1">
    <numFmt numFmtId="164" formatCode="dd/mm/yy;@"/>
  </numFmts>
  <fonts count="8">
    <font>
      <sz val="10"/>
      <name val="Arial Cyr"/>
      <charset val="204"/>
    </font>
    <font>
      <sz val="11"/>
      <name val="Times New Roman"/>
      <family val="1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2"/>
      <name val="Arial Cyr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4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6" fillId="0" borderId="0"/>
  </cellStyleXfs>
  <cellXfs count="145">
    <xf numFmtId="0" fontId="0" fillId="0" borderId="0" xfId="0"/>
    <xf numFmtId="49" fontId="1" fillId="3" borderId="0" xfId="0" applyNumberFormat="1" applyFont="1" applyFill="1" applyBorder="1" applyAlignment="1">
      <alignment horizontal="center" vertical="center" wrapText="1"/>
    </xf>
    <xf numFmtId="14" fontId="1" fillId="3" borderId="0" xfId="0" applyNumberFormat="1" applyFont="1" applyFill="1" applyBorder="1" applyAlignment="1">
      <alignment horizontal="center" vertical="center" wrapText="1"/>
    </xf>
    <xf numFmtId="2" fontId="1" fillId="3" borderId="0" xfId="0" applyNumberFormat="1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164" fontId="1" fillId="3" borderId="0" xfId="0" applyNumberFormat="1" applyFont="1" applyFill="1" applyBorder="1" applyAlignment="1">
      <alignment horizontal="center" vertical="top" wrapText="1"/>
    </xf>
    <xf numFmtId="2" fontId="3" fillId="2" borderId="6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vertical="center" wrapText="1"/>
    </xf>
    <xf numFmtId="0" fontId="3" fillId="6" borderId="1" xfId="0" applyFont="1" applyFill="1" applyBorder="1" applyAlignment="1">
      <alignment horizontal="center" vertical="center" wrapText="1"/>
    </xf>
    <xf numFmtId="2" fontId="3" fillId="2" borderId="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4" borderId="0" xfId="0" applyFont="1" applyFill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4" fontId="3" fillId="0" borderId="0" xfId="0" applyNumberFormat="1" applyFont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top" wrapText="1"/>
    </xf>
    <xf numFmtId="14" fontId="3" fillId="0" borderId="1" xfId="0" applyNumberFormat="1" applyFont="1" applyBorder="1" applyAlignment="1">
      <alignment horizontal="center" vertical="top" wrapText="1"/>
    </xf>
    <xf numFmtId="2" fontId="3" fillId="0" borderId="1" xfId="0" applyNumberFormat="1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top" wrapText="1"/>
    </xf>
    <xf numFmtId="4" fontId="3" fillId="5" borderId="1" xfId="0" applyNumberFormat="1" applyFont="1" applyFill="1" applyBorder="1" applyAlignment="1">
      <alignment horizontal="center" vertical="top" wrapText="1"/>
    </xf>
    <xf numFmtId="0" fontId="3" fillId="7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2" fontId="3" fillId="0" borderId="3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49" fontId="3" fillId="8" borderId="3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49" fontId="3" fillId="4" borderId="1" xfId="0" applyNumberFormat="1" applyFont="1" applyFill="1" applyBorder="1" applyAlignment="1">
      <alignment horizontal="center" vertical="center" wrapText="1"/>
    </xf>
    <xf numFmtId="14" fontId="3" fillId="4" borderId="1" xfId="0" applyNumberFormat="1" applyFont="1" applyFill="1" applyBorder="1" applyAlignment="1">
      <alignment vertical="center" wrapText="1"/>
    </xf>
    <xf numFmtId="2" fontId="3" fillId="4" borderId="3" xfId="0" applyNumberFormat="1" applyFont="1" applyFill="1" applyBorder="1" applyAlignment="1">
      <alignment horizontal="center" vertical="center" wrapText="1"/>
    </xf>
    <xf numFmtId="49" fontId="3" fillId="4" borderId="3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3" fillId="6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3" fillId="9" borderId="0" xfId="0" applyFont="1" applyFill="1" applyAlignment="1">
      <alignment horizontal="center" vertical="center" wrapText="1"/>
    </xf>
    <xf numFmtId="0" fontId="3" fillId="10" borderId="0" xfId="0" applyFont="1" applyFill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4" fillId="0" borderId="0" xfId="0" applyFont="1"/>
    <xf numFmtId="0" fontId="3" fillId="11" borderId="1" xfId="0" applyFont="1" applyFill="1" applyBorder="1" applyAlignment="1">
      <alignment horizontal="center" vertical="center" wrapText="1"/>
    </xf>
    <xf numFmtId="0" fontId="3" fillId="11" borderId="3" xfId="0" applyFont="1" applyFill="1" applyBorder="1" applyAlignment="1">
      <alignment horizontal="center" vertical="center" wrapText="1"/>
    </xf>
    <xf numFmtId="49" fontId="3" fillId="11" borderId="1" xfId="0" applyNumberFormat="1" applyFont="1" applyFill="1" applyBorder="1" applyAlignment="1">
      <alignment horizontal="center" vertical="center" wrapText="1"/>
    </xf>
    <xf numFmtId="14" fontId="3" fillId="11" borderId="1" xfId="0" applyNumberFormat="1" applyFont="1" applyFill="1" applyBorder="1" applyAlignment="1">
      <alignment vertical="center" wrapText="1"/>
    </xf>
    <xf numFmtId="2" fontId="3" fillId="11" borderId="3" xfId="0" applyNumberFormat="1" applyFont="1" applyFill="1" applyBorder="1" applyAlignment="1">
      <alignment horizontal="center" vertical="center" wrapText="1"/>
    </xf>
    <xf numFmtId="0" fontId="3" fillId="11" borderId="1" xfId="0" applyFont="1" applyFill="1" applyBorder="1" applyAlignment="1">
      <alignment horizontal="center" vertical="top" wrapText="1"/>
    </xf>
    <xf numFmtId="49" fontId="3" fillId="11" borderId="3" xfId="0" applyNumberFormat="1" applyFont="1" applyFill="1" applyBorder="1" applyAlignment="1">
      <alignment horizontal="center" vertical="center" wrapText="1"/>
    </xf>
    <xf numFmtId="0" fontId="3" fillId="11" borderId="0" xfId="0" applyFont="1" applyFill="1" applyBorder="1" applyAlignment="1">
      <alignment horizontal="center" vertical="center" wrapText="1"/>
    </xf>
    <xf numFmtId="0" fontId="3" fillId="11" borderId="0" xfId="0" applyFont="1" applyFill="1" applyAlignment="1">
      <alignment horizontal="center" vertical="center" wrapText="1"/>
    </xf>
    <xf numFmtId="49" fontId="3" fillId="12" borderId="1" xfId="0" applyNumberFormat="1" applyFont="1" applyFill="1" applyBorder="1" applyAlignment="1">
      <alignment horizontal="center" vertical="center" wrapText="1"/>
    </xf>
    <xf numFmtId="49" fontId="3" fillId="8" borderId="1" xfId="0" applyNumberFormat="1" applyFont="1" applyFill="1" applyBorder="1" applyAlignment="1">
      <alignment horizontal="center" vertical="center" wrapText="1"/>
    </xf>
    <xf numFmtId="49" fontId="3" fillId="13" borderId="1" xfId="0" applyNumberFormat="1" applyFont="1" applyFill="1" applyBorder="1" applyAlignment="1">
      <alignment horizontal="center" vertical="center" wrapText="1"/>
    </xf>
    <xf numFmtId="0" fontId="3" fillId="12" borderId="1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0" fontId="3" fillId="8" borderId="3" xfId="0" applyFont="1" applyFill="1" applyBorder="1" applyAlignment="1">
      <alignment horizontal="center" vertical="center" wrapText="1"/>
    </xf>
    <xf numFmtId="14" fontId="3" fillId="8" borderId="1" xfId="0" applyNumberFormat="1" applyFont="1" applyFill="1" applyBorder="1" applyAlignment="1">
      <alignment vertical="center" wrapText="1"/>
    </xf>
    <xf numFmtId="2" fontId="3" fillId="8" borderId="3" xfId="0" applyNumberFormat="1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top" wrapText="1"/>
    </xf>
    <xf numFmtId="0" fontId="3" fillId="8" borderId="0" xfId="0" applyFont="1" applyFill="1" applyBorder="1" applyAlignment="1">
      <alignment horizontal="center" vertical="center" wrapText="1"/>
    </xf>
    <xf numFmtId="0" fontId="3" fillId="8" borderId="0" xfId="0" applyFont="1" applyFill="1" applyAlignment="1">
      <alignment horizontal="center" vertical="center" wrapText="1"/>
    </xf>
    <xf numFmtId="0" fontId="0" fillId="8" borderId="0" xfId="0" applyFill="1" applyAlignment="1">
      <alignment vertical="center" wrapText="1"/>
    </xf>
    <xf numFmtId="0" fontId="0" fillId="8" borderId="1" xfId="0" applyFill="1" applyBorder="1" applyAlignment="1">
      <alignment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2" fontId="3" fillId="4" borderId="8" xfId="0" applyNumberFormat="1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/>
    </xf>
    <xf numFmtId="0" fontId="3" fillId="4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2" fontId="3" fillId="4" borderId="2" xfId="0" applyNumberFormat="1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12" borderId="2" xfId="0" applyFont="1" applyFill="1" applyBorder="1" applyAlignment="1">
      <alignment horizontal="center" vertical="center" wrapText="1"/>
    </xf>
    <xf numFmtId="49" fontId="3" fillId="4" borderId="1" xfId="1" applyNumberFormat="1" applyFont="1" applyFill="1" applyBorder="1" applyAlignment="1">
      <alignment horizontal="center" vertical="center" wrapText="1"/>
    </xf>
    <xf numFmtId="2" fontId="0" fillId="0" borderId="3" xfId="0" applyNumberFormat="1" applyBorder="1" applyAlignment="1">
      <alignment horizontal="center" vertical="center" wrapText="1"/>
    </xf>
    <xf numFmtId="2" fontId="0" fillId="0" borderId="8" xfId="0" applyNumberFormat="1" applyBorder="1" applyAlignment="1">
      <alignment horizontal="center" vertical="center" wrapText="1"/>
    </xf>
    <xf numFmtId="49" fontId="3" fillId="8" borderId="1" xfId="1" applyNumberFormat="1" applyFont="1" applyFill="1" applyBorder="1" applyAlignment="1">
      <alignment horizontal="center" vertical="center" wrapText="1"/>
    </xf>
    <xf numFmtId="0" fontId="3" fillId="14" borderId="1" xfId="0" applyFont="1" applyFill="1" applyBorder="1" applyAlignment="1">
      <alignment horizontal="center" vertical="center" wrapText="1"/>
    </xf>
    <xf numFmtId="0" fontId="3" fillId="14" borderId="3" xfId="0" applyFont="1" applyFill="1" applyBorder="1" applyAlignment="1">
      <alignment horizontal="center" vertical="center" wrapText="1"/>
    </xf>
    <xf numFmtId="2" fontId="3" fillId="14" borderId="3" xfId="0" applyNumberFormat="1" applyFont="1" applyFill="1" applyBorder="1" applyAlignment="1">
      <alignment horizontal="center" vertical="center" wrapText="1"/>
    </xf>
    <xf numFmtId="49" fontId="3" fillId="14" borderId="1" xfId="0" applyNumberFormat="1" applyFont="1" applyFill="1" applyBorder="1" applyAlignment="1">
      <alignment horizontal="center" vertical="center" wrapText="1"/>
    </xf>
    <xf numFmtId="14" fontId="3" fillId="14" borderId="1" xfId="0" applyNumberFormat="1" applyFont="1" applyFill="1" applyBorder="1" applyAlignment="1">
      <alignment horizontal="center" vertical="center" wrapText="1"/>
    </xf>
    <xf numFmtId="14" fontId="3" fillId="14" borderId="1" xfId="0" applyNumberFormat="1" applyFont="1" applyFill="1" applyBorder="1" applyAlignment="1">
      <alignment vertical="center" wrapText="1"/>
    </xf>
    <xf numFmtId="0" fontId="3" fillId="14" borderId="1" xfId="0" applyFont="1" applyFill="1" applyBorder="1" applyAlignment="1">
      <alignment horizontal="center" vertical="top" wrapText="1"/>
    </xf>
    <xf numFmtId="49" fontId="3" fillId="14" borderId="3" xfId="0" applyNumberFormat="1" applyFont="1" applyFill="1" applyBorder="1" applyAlignment="1">
      <alignment horizontal="center" vertical="center" wrapText="1"/>
    </xf>
    <xf numFmtId="0" fontId="3" fillId="14" borderId="0" xfId="0" applyFont="1" applyFill="1" applyBorder="1" applyAlignment="1">
      <alignment horizontal="center" vertical="center" wrapText="1"/>
    </xf>
    <xf numFmtId="0" fontId="3" fillId="14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49" fontId="1" fillId="3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4" fontId="3" fillId="4" borderId="2" xfId="0" applyNumberFormat="1" applyFont="1" applyFill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3" fillId="4" borderId="2" xfId="0" applyNumberFormat="1" applyFont="1" applyFill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center" vertical="center" wrapText="1"/>
    </xf>
    <xf numFmtId="14" fontId="3" fillId="0" borderId="2" xfId="0" applyNumberFormat="1" applyFont="1" applyFill="1" applyBorder="1" applyAlignment="1">
      <alignment horizontal="center" vertical="center" wrapText="1"/>
    </xf>
    <xf numFmtId="0" fontId="3" fillId="12" borderId="2" xfId="0" applyFont="1" applyFill="1" applyBorder="1" applyAlignment="1">
      <alignment horizontal="center" vertical="center" wrapText="1"/>
    </xf>
    <xf numFmtId="0" fontId="0" fillId="12" borderId="3" xfId="0" applyFill="1" applyBorder="1" applyAlignment="1">
      <alignment horizontal="center" vertical="center" wrapText="1"/>
    </xf>
    <xf numFmtId="49" fontId="3" fillId="4" borderId="2" xfId="1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8" xfId="0" applyBorder="1" applyAlignment="1">
      <alignment horizontal="center" vertical="center" wrapText="1"/>
    </xf>
    <xf numFmtId="0" fontId="0" fillId="0" borderId="8" xfId="0" applyBorder="1" applyAlignment="1">
      <alignment vertical="center" wrapText="1"/>
    </xf>
    <xf numFmtId="0" fontId="0" fillId="12" borderId="8" xfId="0" applyFill="1" applyBorder="1" applyAlignment="1">
      <alignment horizontal="center" vertical="center" wrapText="1"/>
    </xf>
    <xf numFmtId="2" fontId="3" fillId="4" borderId="2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4" borderId="0" xfId="0" applyFont="1" applyFill="1" applyAlignment="1">
      <alignment horizontal="center" vertical="center" wrapText="1"/>
    </xf>
    <xf numFmtId="2" fontId="7" fillId="0" borderId="0" xfId="0" applyNumberFormat="1" applyFont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2" fontId="0" fillId="4" borderId="3" xfId="0" applyNumberFormat="1" applyFill="1" applyBorder="1" applyAlignment="1">
      <alignment horizontal="center" vertical="center" wrapText="1"/>
    </xf>
    <xf numFmtId="14" fontId="0" fillId="4" borderId="3" xfId="0" applyNumberFormat="1" applyFill="1" applyBorder="1" applyAlignment="1">
      <alignment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"/>
  <sheetViews>
    <sheetView workbookViewId="0">
      <selection activeCell="B7" sqref="B7"/>
    </sheetView>
  </sheetViews>
  <sheetFormatPr defaultRowHeight="12.75"/>
  <cols>
    <col min="1" max="1" width="22.7109375" customWidth="1"/>
    <col min="2" max="2" width="17.28515625" customWidth="1"/>
    <col min="3" max="4" width="12.85546875" customWidth="1"/>
    <col min="5" max="5" width="15.5703125" customWidth="1"/>
    <col min="6" max="6" width="21.28515625" customWidth="1"/>
    <col min="7" max="7" width="14.28515625" customWidth="1"/>
    <col min="8" max="8" width="18.85546875" customWidth="1"/>
  </cols>
  <sheetData>
    <row r="1" spans="1:8" ht="15">
      <c r="A1" s="107"/>
      <c r="B1" s="108"/>
      <c r="C1" s="107"/>
      <c r="D1" s="107"/>
      <c r="E1" s="107"/>
      <c r="F1" s="107"/>
      <c r="G1" s="107"/>
      <c r="H1" s="107"/>
    </row>
    <row r="2" spans="1:8" ht="46.5" customHeight="1">
      <c r="A2" s="107"/>
      <c r="B2" s="108"/>
      <c r="C2" s="5"/>
      <c r="D2" s="5"/>
      <c r="E2" s="107"/>
      <c r="F2" s="5"/>
      <c r="G2" s="5"/>
      <c r="H2" s="107"/>
    </row>
    <row r="3" spans="1:8" ht="38.25" customHeight="1">
      <c r="A3" s="6"/>
      <c r="B3" s="1"/>
      <c r="C3" s="2"/>
      <c r="D3" s="7"/>
      <c r="E3" s="3"/>
      <c r="F3" s="4"/>
      <c r="G3" s="5"/>
      <c r="H3" s="5"/>
    </row>
  </sheetData>
  <mergeCells count="6">
    <mergeCell ref="H1:H2"/>
    <mergeCell ref="A1:A2"/>
    <mergeCell ref="B1:B2"/>
    <mergeCell ref="C1:D1"/>
    <mergeCell ref="E1:E2"/>
    <mergeCell ref="F1:G1"/>
  </mergeCells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55"/>
  <sheetViews>
    <sheetView topLeftCell="A26" zoomScaleNormal="100" workbookViewId="0">
      <selection activeCell="O29" sqref="O29"/>
    </sheetView>
  </sheetViews>
  <sheetFormatPr defaultRowHeight="12.75"/>
  <cols>
    <col min="1" max="1" width="4" style="12" customWidth="1"/>
    <col min="2" max="4" width="7.5703125" style="12" customWidth="1"/>
    <col min="5" max="5" width="8" style="12" customWidth="1"/>
    <col min="6" max="7" width="9.85546875" style="12" customWidth="1"/>
    <col min="8" max="8" width="19.28515625" style="12" customWidth="1"/>
    <col min="9" max="9" width="24.42578125" style="12" customWidth="1"/>
    <col min="10" max="10" width="13" style="12" customWidth="1"/>
    <col min="11" max="11" width="11.42578125" style="13" customWidth="1"/>
    <col min="12" max="12" width="11.5703125" style="12" customWidth="1"/>
    <col min="13" max="13" width="15.85546875" style="14" customWidth="1"/>
    <col min="14" max="14" width="15.140625" style="12" customWidth="1"/>
    <col min="15" max="15" width="28" style="12" customWidth="1"/>
    <col min="16" max="16" width="21.7109375" style="12" customWidth="1"/>
    <col min="17" max="17" width="18.28515625" style="12" customWidth="1"/>
    <col min="18" max="18" width="10.42578125" style="12" customWidth="1"/>
    <col min="19" max="19" width="20.85546875" style="12" customWidth="1"/>
    <col min="20" max="20" width="20.85546875" style="15" customWidth="1"/>
    <col min="21" max="21" width="13.5703125" style="12" customWidth="1"/>
    <col min="22" max="22" width="9.140625" style="12" customWidth="1"/>
    <col min="23" max="23" width="11.85546875" style="12" customWidth="1"/>
    <col min="24" max="24" width="9.140625" style="12" customWidth="1"/>
    <col min="25" max="25" width="13.28515625" style="12" customWidth="1"/>
    <col min="26" max="16384" width="9.140625" style="12"/>
  </cols>
  <sheetData>
    <row r="1" spans="1:24">
      <c r="L1" s="109" t="s">
        <v>810</v>
      </c>
      <c r="M1" s="110"/>
      <c r="N1" s="110"/>
      <c r="O1" s="110"/>
      <c r="P1" s="110"/>
      <c r="Q1" s="110"/>
    </row>
    <row r="3" spans="1:24">
      <c r="T3" s="119" t="s">
        <v>23</v>
      </c>
      <c r="U3" s="119"/>
      <c r="V3" s="119"/>
      <c r="W3" s="43"/>
      <c r="X3" s="43"/>
    </row>
    <row r="4" spans="1:24" ht="33" customHeight="1">
      <c r="A4" s="116" t="s">
        <v>0</v>
      </c>
      <c r="B4" s="114" t="s">
        <v>14</v>
      </c>
      <c r="C4" s="114" t="s">
        <v>792</v>
      </c>
      <c r="D4" s="114" t="s">
        <v>791</v>
      </c>
      <c r="E4" s="114" t="s">
        <v>47</v>
      </c>
      <c r="F4" s="114" t="s">
        <v>797</v>
      </c>
      <c r="G4" s="114" t="s">
        <v>15</v>
      </c>
      <c r="H4" s="116" t="s">
        <v>16</v>
      </c>
      <c r="I4" s="116" t="s">
        <v>17</v>
      </c>
      <c r="J4" s="111" t="s">
        <v>4</v>
      </c>
      <c r="K4" s="112" t="s">
        <v>18</v>
      </c>
      <c r="L4" s="113"/>
      <c r="M4" s="8"/>
      <c r="N4" s="114" t="s">
        <v>12</v>
      </c>
      <c r="O4" s="116" t="s">
        <v>3</v>
      </c>
      <c r="P4" s="116"/>
      <c r="Q4" s="9"/>
      <c r="R4" s="88"/>
      <c r="S4" s="88"/>
      <c r="T4" s="117" t="s">
        <v>8</v>
      </c>
      <c r="U4" s="10"/>
      <c r="V4" s="10" t="s">
        <v>10</v>
      </c>
      <c r="W4" s="44"/>
      <c r="X4" s="44"/>
    </row>
    <row r="5" spans="1:24" ht="136.5" customHeight="1">
      <c r="A5" s="116"/>
      <c r="B5" s="115"/>
      <c r="C5" s="120"/>
      <c r="D5" s="120"/>
      <c r="E5" s="120"/>
      <c r="F5" s="120"/>
      <c r="G5" s="120"/>
      <c r="H5" s="116"/>
      <c r="I5" s="116"/>
      <c r="J5" s="111"/>
      <c r="K5" s="10" t="s">
        <v>1</v>
      </c>
      <c r="L5" s="87" t="s">
        <v>2</v>
      </c>
      <c r="M5" s="11" t="s">
        <v>11</v>
      </c>
      <c r="N5" s="115"/>
      <c r="O5" s="10" t="s">
        <v>5</v>
      </c>
      <c r="P5" s="10" t="s">
        <v>6</v>
      </c>
      <c r="Q5" s="87" t="s">
        <v>7</v>
      </c>
      <c r="R5" s="89" t="s">
        <v>9</v>
      </c>
      <c r="S5" s="89" t="s">
        <v>13</v>
      </c>
      <c r="T5" s="118"/>
      <c r="U5" s="10" t="s">
        <v>19</v>
      </c>
      <c r="V5" s="10" t="s">
        <v>20</v>
      </c>
      <c r="W5" s="44"/>
      <c r="X5" s="44"/>
    </row>
    <row r="6" spans="1:24" s="32" customFormat="1" ht="161.25" customHeight="1">
      <c r="A6" s="66">
        <v>1</v>
      </c>
      <c r="B6" s="29"/>
      <c r="C6" s="29" t="s">
        <v>793</v>
      </c>
      <c r="D6" s="29" t="s">
        <v>799</v>
      </c>
      <c r="E6" s="36"/>
      <c r="F6" s="39">
        <v>11259.68</v>
      </c>
      <c r="G6" s="36" t="s">
        <v>24</v>
      </c>
      <c r="H6" s="86" t="s">
        <v>235</v>
      </c>
      <c r="I6" s="28" t="s">
        <v>279</v>
      </c>
      <c r="J6" s="37" t="s">
        <v>280</v>
      </c>
      <c r="K6" s="33">
        <v>43488</v>
      </c>
      <c r="L6" s="38">
        <v>43830</v>
      </c>
      <c r="M6" s="30" t="s">
        <v>22</v>
      </c>
      <c r="N6" s="36">
        <v>22676.16</v>
      </c>
      <c r="O6" s="28" t="s">
        <v>680</v>
      </c>
      <c r="P6" s="28" t="s">
        <v>677</v>
      </c>
      <c r="Q6" s="16" t="s">
        <v>59</v>
      </c>
      <c r="R6" s="29" t="s">
        <v>22</v>
      </c>
      <c r="S6" s="29" t="s">
        <v>22</v>
      </c>
      <c r="T6" s="31" t="s">
        <v>208</v>
      </c>
      <c r="U6" s="28"/>
      <c r="V6" s="28"/>
      <c r="W6" s="45"/>
      <c r="X6" s="45"/>
    </row>
    <row r="7" spans="1:24" s="104" customFormat="1" ht="90.75" customHeight="1">
      <c r="A7" s="66">
        <v>2</v>
      </c>
      <c r="B7" s="96" t="s">
        <v>190</v>
      </c>
      <c r="C7" s="96" t="s">
        <v>793</v>
      </c>
      <c r="D7" s="29" t="s">
        <v>799</v>
      </c>
      <c r="E7" s="96" t="s">
        <v>48</v>
      </c>
      <c r="F7" s="97"/>
      <c r="G7" s="96" t="s">
        <v>46</v>
      </c>
      <c r="H7" s="95" t="s">
        <v>51</v>
      </c>
      <c r="I7" s="95" t="s">
        <v>60</v>
      </c>
      <c r="J7" s="98" t="s">
        <v>25</v>
      </c>
      <c r="K7" s="99">
        <v>43488</v>
      </c>
      <c r="L7" s="100">
        <v>43830</v>
      </c>
      <c r="M7" s="97" t="s">
        <v>22</v>
      </c>
      <c r="N7" s="96">
        <v>60625</v>
      </c>
      <c r="O7" s="95" t="s">
        <v>557</v>
      </c>
      <c r="P7" s="95" t="s">
        <v>558</v>
      </c>
      <c r="Q7" s="101" t="s">
        <v>59</v>
      </c>
      <c r="R7" s="96" t="s">
        <v>22</v>
      </c>
      <c r="S7" s="96" t="s">
        <v>22</v>
      </c>
      <c r="T7" s="102" t="s">
        <v>61</v>
      </c>
      <c r="U7" s="95" t="s">
        <v>21</v>
      </c>
      <c r="V7" s="95" t="s">
        <v>21</v>
      </c>
      <c r="W7" s="103"/>
      <c r="X7" s="103"/>
    </row>
    <row r="8" spans="1:24" s="32" customFormat="1" ht="103.5" customHeight="1">
      <c r="A8" s="66">
        <v>3</v>
      </c>
      <c r="B8" s="29"/>
      <c r="C8" s="29" t="s">
        <v>793</v>
      </c>
      <c r="D8" s="29" t="s">
        <v>798</v>
      </c>
      <c r="E8" s="36"/>
      <c r="F8" s="39">
        <v>74304.63</v>
      </c>
      <c r="G8" s="36" t="s">
        <v>24</v>
      </c>
      <c r="H8" s="28" t="s">
        <v>133</v>
      </c>
      <c r="I8" s="35" t="s">
        <v>134</v>
      </c>
      <c r="J8" s="37" t="s">
        <v>137</v>
      </c>
      <c r="K8" s="33">
        <v>43496</v>
      </c>
      <c r="L8" s="38">
        <v>43830</v>
      </c>
      <c r="M8" s="30" t="s">
        <v>22</v>
      </c>
      <c r="N8" s="36">
        <v>170000</v>
      </c>
      <c r="O8" s="28" t="s">
        <v>683</v>
      </c>
      <c r="P8" s="28" t="s">
        <v>684</v>
      </c>
      <c r="Q8" s="16" t="s">
        <v>59</v>
      </c>
      <c r="R8" s="29" t="s">
        <v>22</v>
      </c>
      <c r="S8" s="29" t="s">
        <v>22</v>
      </c>
      <c r="T8" s="31" t="s">
        <v>156</v>
      </c>
      <c r="U8" s="28"/>
      <c r="V8" s="28"/>
      <c r="W8" s="45"/>
      <c r="X8" s="45"/>
    </row>
    <row r="9" spans="1:24" s="32" customFormat="1" ht="87.75" customHeight="1">
      <c r="A9" s="66">
        <v>4</v>
      </c>
      <c r="B9" s="29"/>
      <c r="C9" s="29" t="s">
        <v>793</v>
      </c>
      <c r="D9" s="29" t="s">
        <v>798</v>
      </c>
      <c r="E9" s="36"/>
      <c r="F9" s="39"/>
      <c r="G9" s="36" t="s">
        <v>24</v>
      </c>
      <c r="H9" s="28" t="s">
        <v>133</v>
      </c>
      <c r="I9" s="35" t="s">
        <v>135</v>
      </c>
      <c r="J9" s="37" t="s">
        <v>136</v>
      </c>
      <c r="K9" s="33">
        <v>43496</v>
      </c>
      <c r="L9" s="38">
        <v>43830</v>
      </c>
      <c r="M9" s="30" t="s">
        <v>22</v>
      </c>
      <c r="N9" s="36">
        <v>10000</v>
      </c>
      <c r="O9" s="28"/>
      <c r="P9" s="28"/>
      <c r="Q9" s="16" t="s">
        <v>59</v>
      </c>
      <c r="R9" s="29" t="s">
        <v>22</v>
      </c>
      <c r="S9" s="29" t="s">
        <v>22</v>
      </c>
      <c r="T9" s="31" t="s">
        <v>156</v>
      </c>
      <c r="U9" s="28"/>
      <c r="V9" s="28"/>
      <c r="W9" s="45"/>
      <c r="X9" s="45"/>
    </row>
    <row r="10" spans="1:24" s="32" customFormat="1" ht="73.5" customHeight="1">
      <c r="A10" s="66">
        <v>5</v>
      </c>
      <c r="B10" s="29"/>
      <c r="C10" s="29" t="s">
        <v>793</v>
      </c>
      <c r="D10" s="29" t="s">
        <v>798</v>
      </c>
      <c r="E10" s="36"/>
      <c r="F10" s="39">
        <v>29139</v>
      </c>
      <c r="G10" s="36" t="s">
        <v>24</v>
      </c>
      <c r="H10" s="28" t="s">
        <v>124</v>
      </c>
      <c r="I10" s="28" t="s">
        <v>403</v>
      </c>
      <c r="J10" s="37" t="s">
        <v>125</v>
      </c>
      <c r="K10" s="33">
        <v>43488</v>
      </c>
      <c r="L10" s="38">
        <v>43830</v>
      </c>
      <c r="M10" s="30" t="s">
        <v>22</v>
      </c>
      <c r="N10" s="36">
        <v>58275</v>
      </c>
      <c r="O10" s="28" t="s">
        <v>589</v>
      </c>
      <c r="P10" s="28" t="s">
        <v>590</v>
      </c>
      <c r="Q10" s="16" t="s">
        <v>50</v>
      </c>
      <c r="R10" s="29" t="s">
        <v>22</v>
      </c>
      <c r="S10" s="29" t="s">
        <v>22</v>
      </c>
      <c r="T10" s="31" t="s">
        <v>81</v>
      </c>
      <c r="U10" s="28"/>
      <c r="V10" s="28"/>
      <c r="W10" s="45"/>
      <c r="X10" s="45"/>
    </row>
    <row r="11" spans="1:24" s="13" customFormat="1" ht="111" customHeight="1">
      <c r="A11" s="66">
        <v>6</v>
      </c>
      <c r="B11" s="36"/>
      <c r="C11" s="36" t="s">
        <v>793</v>
      </c>
      <c r="D11" s="36" t="s">
        <v>798</v>
      </c>
      <c r="E11" s="36"/>
      <c r="F11" s="39">
        <v>13650</v>
      </c>
      <c r="G11" s="36" t="s">
        <v>24</v>
      </c>
      <c r="H11" s="35" t="s">
        <v>76</v>
      </c>
      <c r="I11" s="35" t="s">
        <v>77</v>
      </c>
      <c r="J11" s="37" t="s">
        <v>75</v>
      </c>
      <c r="K11" s="33">
        <v>43488</v>
      </c>
      <c r="L11" s="38">
        <v>43830</v>
      </c>
      <c r="M11" s="39" t="s">
        <v>22</v>
      </c>
      <c r="N11" s="36">
        <v>31500</v>
      </c>
      <c r="O11" s="35" t="s">
        <v>612</v>
      </c>
      <c r="P11" s="35" t="s">
        <v>613</v>
      </c>
      <c r="Q11" s="16" t="s">
        <v>50</v>
      </c>
      <c r="R11" s="29" t="s">
        <v>22</v>
      </c>
      <c r="S11" s="29" t="s">
        <v>22</v>
      </c>
      <c r="T11" s="31" t="s">
        <v>81</v>
      </c>
      <c r="U11" s="35"/>
      <c r="V11" s="35"/>
      <c r="W11" s="46"/>
      <c r="X11" s="46"/>
    </row>
    <row r="12" spans="1:24" s="13" customFormat="1" ht="76.5" customHeight="1">
      <c r="A12" s="66">
        <v>7</v>
      </c>
      <c r="B12" s="36"/>
      <c r="C12" s="36" t="s">
        <v>793</v>
      </c>
      <c r="D12" s="36" t="s">
        <v>798</v>
      </c>
      <c r="E12" s="36"/>
      <c r="F12" s="39">
        <v>5600</v>
      </c>
      <c r="G12" s="36" t="s">
        <v>24</v>
      </c>
      <c r="H12" s="35" t="s">
        <v>129</v>
      </c>
      <c r="I12" s="28" t="s">
        <v>144</v>
      </c>
      <c r="J12" s="37" t="s">
        <v>75</v>
      </c>
      <c r="K12" s="33">
        <v>43488</v>
      </c>
      <c r="L12" s="38">
        <v>43830</v>
      </c>
      <c r="M12" s="39" t="s">
        <v>22</v>
      </c>
      <c r="N12" s="36">
        <v>9800</v>
      </c>
      <c r="O12" s="35" t="s">
        <v>502</v>
      </c>
      <c r="P12" s="35" t="s">
        <v>503</v>
      </c>
      <c r="Q12" s="16" t="s">
        <v>50</v>
      </c>
      <c r="R12" s="29" t="s">
        <v>22</v>
      </c>
      <c r="S12" s="29" t="s">
        <v>22</v>
      </c>
      <c r="T12" s="31" t="s">
        <v>31</v>
      </c>
      <c r="U12" s="35"/>
      <c r="V12" s="35"/>
      <c r="W12" s="46"/>
      <c r="X12" s="46"/>
    </row>
    <row r="13" spans="1:24" s="13" customFormat="1" ht="91.5" customHeight="1">
      <c r="A13" s="66">
        <v>8</v>
      </c>
      <c r="B13" s="36"/>
      <c r="C13" s="36" t="s">
        <v>793</v>
      </c>
      <c r="D13" s="36" t="s">
        <v>798</v>
      </c>
      <c r="E13" s="36"/>
      <c r="F13" s="39">
        <v>10000</v>
      </c>
      <c r="G13" s="36" t="s">
        <v>24</v>
      </c>
      <c r="H13" s="35" t="s">
        <v>126</v>
      </c>
      <c r="I13" s="28" t="s">
        <v>127</v>
      </c>
      <c r="J13" s="37" t="s">
        <v>128</v>
      </c>
      <c r="K13" s="33">
        <v>43488</v>
      </c>
      <c r="L13" s="38">
        <v>43830</v>
      </c>
      <c r="M13" s="39" t="s">
        <v>22</v>
      </c>
      <c r="N13" s="36">
        <v>24000</v>
      </c>
      <c r="O13" s="35" t="s">
        <v>730</v>
      </c>
      <c r="P13" s="35" t="s">
        <v>731</v>
      </c>
      <c r="Q13" s="16" t="s">
        <v>50</v>
      </c>
      <c r="R13" s="29" t="s">
        <v>22</v>
      </c>
      <c r="S13" s="29" t="s">
        <v>22</v>
      </c>
      <c r="T13" s="31" t="s">
        <v>49</v>
      </c>
      <c r="U13" s="35"/>
      <c r="V13" s="35"/>
      <c r="W13" s="46"/>
      <c r="X13" s="46"/>
    </row>
    <row r="14" spans="1:24" s="13" customFormat="1" ht="140.25" customHeight="1">
      <c r="A14" s="66">
        <v>9</v>
      </c>
      <c r="B14" s="36"/>
      <c r="C14" s="36" t="s">
        <v>793</v>
      </c>
      <c r="D14" s="36" t="s">
        <v>798</v>
      </c>
      <c r="E14" s="36"/>
      <c r="F14" s="39">
        <v>30400</v>
      </c>
      <c r="G14" s="36" t="s">
        <v>24</v>
      </c>
      <c r="H14" s="35" t="s">
        <v>27</v>
      </c>
      <c r="I14" s="35" t="s">
        <v>28</v>
      </c>
      <c r="J14" s="37" t="s">
        <v>26</v>
      </c>
      <c r="K14" s="33">
        <v>43488</v>
      </c>
      <c r="L14" s="38">
        <v>43830</v>
      </c>
      <c r="M14" s="30" t="s">
        <v>22</v>
      </c>
      <c r="N14" s="36">
        <v>91200</v>
      </c>
      <c r="O14" s="35" t="s">
        <v>628</v>
      </c>
      <c r="P14" s="35" t="s">
        <v>629</v>
      </c>
      <c r="Q14" s="16" t="s">
        <v>50</v>
      </c>
      <c r="R14" s="29" t="s">
        <v>22</v>
      </c>
      <c r="S14" s="29" t="s">
        <v>22</v>
      </c>
      <c r="T14" s="31" t="s">
        <v>62</v>
      </c>
      <c r="U14" s="35"/>
      <c r="V14" s="35"/>
      <c r="W14" s="46"/>
      <c r="X14" s="46"/>
    </row>
    <row r="15" spans="1:24" s="13" customFormat="1" ht="41.25" customHeight="1">
      <c r="A15" s="66">
        <v>10</v>
      </c>
      <c r="B15" s="36" t="s">
        <v>190</v>
      </c>
      <c r="C15" s="36" t="s">
        <v>793</v>
      </c>
      <c r="D15" s="91" t="s">
        <v>799</v>
      </c>
      <c r="E15" s="36" t="s">
        <v>48</v>
      </c>
      <c r="F15" s="39">
        <v>15600</v>
      </c>
      <c r="G15" s="36" t="s">
        <v>46</v>
      </c>
      <c r="H15" s="35" t="s">
        <v>63</v>
      </c>
      <c r="I15" s="28" t="s">
        <v>86</v>
      </c>
      <c r="J15" s="63" t="s">
        <v>64</v>
      </c>
      <c r="K15" s="38">
        <v>43490</v>
      </c>
      <c r="L15" s="38">
        <v>43830</v>
      </c>
      <c r="M15" s="30" t="s">
        <v>22</v>
      </c>
      <c r="N15" s="36">
        <v>15600</v>
      </c>
      <c r="O15" s="35" t="s">
        <v>231</v>
      </c>
      <c r="P15" s="35" t="s">
        <v>232</v>
      </c>
      <c r="Q15" s="16" t="s">
        <v>59</v>
      </c>
      <c r="R15" s="29" t="s">
        <v>22</v>
      </c>
      <c r="S15" s="29" t="s">
        <v>22</v>
      </c>
      <c r="T15" s="31" t="s">
        <v>61</v>
      </c>
      <c r="U15" s="35"/>
      <c r="V15" s="35"/>
      <c r="W15" s="46"/>
      <c r="X15" s="46"/>
    </row>
    <row r="16" spans="1:24" s="13" customFormat="1" ht="119.25" customHeight="1">
      <c r="A16" s="66">
        <v>11</v>
      </c>
      <c r="B16" s="36"/>
      <c r="C16" s="36" t="s">
        <v>793</v>
      </c>
      <c r="D16" s="91" t="s">
        <v>799</v>
      </c>
      <c r="E16" s="36" t="s">
        <v>48</v>
      </c>
      <c r="F16" s="39">
        <v>377948.18</v>
      </c>
      <c r="G16" s="36" t="s">
        <v>46</v>
      </c>
      <c r="H16" s="35" t="s">
        <v>63</v>
      </c>
      <c r="I16" s="28" t="s">
        <v>85</v>
      </c>
      <c r="J16" s="63" t="s">
        <v>65</v>
      </c>
      <c r="K16" s="38">
        <v>43490</v>
      </c>
      <c r="L16" s="38">
        <v>43830</v>
      </c>
      <c r="M16" s="30" t="s">
        <v>22</v>
      </c>
      <c r="N16" s="36">
        <v>379600</v>
      </c>
      <c r="O16" s="35" t="s">
        <v>765</v>
      </c>
      <c r="P16" s="35" t="s">
        <v>766</v>
      </c>
      <c r="Q16" s="16" t="s">
        <v>59</v>
      </c>
      <c r="R16" s="29" t="s">
        <v>22</v>
      </c>
      <c r="S16" s="29" t="s">
        <v>22</v>
      </c>
      <c r="T16" s="31" t="s">
        <v>61</v>
      </c>
      <c r="U16" s="35"/>
      <c r="V16" s="35"/>
      <c r="W16" s="46"/>
      <c r="X16" s="46"/>
    </row>
    <row r="17" spans="1:24" s="13" customFormat="1" ht="65.25" customHeight="1">
      <c r="A17" s="66">
        <v>12</v>
      </c>
      <c r="B17" s="36" t="s">
        <v>190</v>
      </c>
      <c r="C17" s="36" t="s">
        <v>793</v>
      </c>
      <c r="D17" s="36" t="s">
        <v>799</v>
      </c>
      <c r="E17" s="36" t="s">
        <v>48</v>
      </c>
      <c r="F17" s="39">
        <v>34126.480000000003</v>
      </c>
      <c r="G17" s="36" t="s">
        <v>46</v>
      </c>
      <c r="H17" s="35" t="s">
        <v>67</v>
      </c>
      <c r="I17" s="28" t="s">
        <v>84</v>
      </c>
      <c r="J17" s="37" t="s">
        <v>66</v>
      </c>
      <c r="K17" s="38">
        <v>43490</v>
      </c>
      <c r="L17" s="38">
        <v>43830</v>
      </c>
      <c r="M17" s="30" t="s">
        <v>22</v>
      </c>
      <c r="N17" s="36">
        <v>34126.480000000003</v>
      </c>
      <c r="O17" s="35" t="s">
        <v>755</v>
      </c>
      <c r="P17" s="35" t="s">
        <v>756</v>
      </c>
      <c r="Q17" s="16" t="s">
        <v>59</v>
      </c>
      <c r="R17" s="29" t="s">
        <v>22</v>
      </c>
      <c r="S17" s="29" t="s">
        <v>22</v>
      </c>
      <c r="T17" s="31" t="s">
        <v>61</v>
      </c>
      <c r="U17" s="35"/>
      <c r="V17" s="35"/>
      <c r="W17" s="46"/>
      <c r="X17" s="46"/>
    </row>
    <row r="18" spans="1:24" s="13" customFormat="1" ht="91.5" customHeight="1">
      <c r="A18" s="66">
        <v>13</v>
      </c>
      <c r="B18" s="36" t="s">
        <v>190</v>
      </c>
      <c r="C18" s="36" t="s">
        <v>793</v>
      </c>
      <c r="D18" s="36" t="s">
        <v>799</v>
      </c>
      <c r="E18" s="36" t="s">
        <v>48</v>
      </c>
      <c r="F18" s="39">
        <v>12200</v>
      </c>
      <c r="G18" s="36" t="s">
        <v>46</v>
      </c>
      <c r="H18" s="35" t="s">
        <v>67</v>
      </c>
      <c r="I18" s="28" t="s">
        <v>86</v>
      </c>
      <c r="J18" s="37" t="s">
        <v>68</v>
      </c>
      <c r="K18" s="38">
        <v>43490</v>
      </c>
      <c r="L18" s="38">
        <v>43830</v>
      </c>
      <c r="M18" s="39" t="s">
        <v>22</v>
      </c>
      <c r="N18" s="36">
        <v>12200</v>
      </c>
      <c r="O18" s="35" t="s">
        <v>771</v>
      </c>
      <c r="P18" s="35" t="s">
        <v>772</v>
      </c>
      <c r="Q18" s="16" t="s">
        <v>59</v>
      </c>
      <c r="R18" s="29" t="s">
        <v>22</v>
      </c>
      <c r="S18" s="29" t="s">
        <v>22</v>
      </c>
      <c r="T18" s="31" t="s">
        <v>61</v>
      </c>
      <c r="U18" s="35"/>
      <c r="V18" s="35"/>
      <c r="W18" s="46"/>
      <c r="X18" s="46"/>
    </row>
    <row r="19" spans="1:24" s="13" customFormat="1" ht="64.5" customHeight="1">
      <c r="A19" s="66">
        <v>14</v>
      </c>
      <c r="B19" s="36"/>
      <c r="C19" s="36" t="s">
        <v>793</v>
      </c>
      <c r="D19" s="36" t="s">
        <v>799</v>
      </c>
      <c r="E19" s="36" t="s">
        <v>48</v>
      </c>
      <c r="F19" s="39">
        <v>69017.210000000006</v>
      </c>
      <c r="G19" s="36" t="s">
        <v>46</v>
      </c>
      <c r="H19" s="35" t="s">
        <v>67</v>
      </c>
      <c r="I19" s="28" t="s">
        <v>87</v>
      </c>
      <c r="J19" s="37" t="s">
        <v>69</v>
      </c>
      <c r="K19" s="38">
        <v>43490</v>
      </c>
      <c r="L19" s="38">
        <v>43830</v>
      </c>
      <c r="M19" s="39" t="s">
        <v>22</v>
      </c>
      <c r="N19" s="36">
        <v>76429.05</v>
      </c>
      <c r="O19" s="35" t="s">
        <v>514</v>
      </c>
      <c r="P19" s="35" t="s">
        <v>650</v>
      </c>
      <c r="Q19" s="16" t="s">
        <v>59</v>
      </c>
      <c r="R19" s="29" t="s">
        <v>22</v>
      </c>
      <c r="S19" s="29" t="s">
        <v>22</v>
      </c>
      <c r="T19" s="31" t="s">
        <v>61</v>
      </c>
      <c r="U19" s="35"/>
      <c r="V19" s="35"/>
      <c r="W19" s="46"/>
      <c r="X19" s="46"/>
    </row>
    <row r="20" spans="1:24" s="13" customFormat="1" ht="141.75" customHeight="1">
      <c r="A20" s="66">
        <v>15</v>
      </c>
      <c r="B20" s="36"/>
      <c r="C20" s="36" t="s">
        <v>793</v>
      </c>
      <c r="D20" s="36" t="s">
        <v>799</v>
      </c>
      <c r="E20" s="36" t="s">
        <v>48</v>
      </c>
      <c r="F20" s="39">
        <v>81030.38</v>
      </c>
      <c r="G20" s="36" t="s">
        <v>46</v>
      </c>
      <c r="H20" s="35" t="s">
        <v>67</v>
      </c>
      <c r="I20" s="28" t="s">
        <v>89</v>
      </c>
      <c r="J20" s="37" t="s">
        <v>70</v>
      </c>
      <c r="K20" s="38">
        <v>43490</v>
      </c>
      <c r="L20" s="38">
        <v>43830</v>
      </c>
      <c r="M20" s="39" t="s">
        <v>22</v>
      </c>
      <c r="N20" s="36">
        <v>83982.2</v>
      </c>
      <c r="O20" s="35" t="s">
        <v>773</v>
      </c>
      <c r="P20" s="35" t="s">
        <v>774</v>
      </c>
      <c r="Q20" s="16" t="s">
        <v>59</v>
      </c>
      <c r="R20" s="29" t="s">
        <v>22</v>
      </c>
      <c r="S20" s="29" t="s">
        <v>22</v>
      </c>
      <c r="T20" s="31" t="s">
        <v>61</v>
      </c>
      <c r="U20" s="35"/>
      <c r="V20" s="35"/>
      <c r="W20" s="46"/>
      <c r="X20" s="46"/>
    </row>
    <row r="21" spans="1:24" s="13" customFormat="1" ht="86.25" customHeight="1">
      <c r="A21" s="66">
        <v>16</v>
      </c>
      <c r="B21" s="36"/>
      <c r="C21" s="36" t="s">
        <v>793</v>
      </c>
      <c r="D21" s="36" t="s">
        <v>799</v>
      </c>
      <c r="E21" s="36" t="s">
        <v>48</v>
      </c>
      <c r="F21" s="39">
        <v>38450</v>
      </c>
      <c r="G21" s="36" t="s">
        <v>46</v>
      </c>
      <c r="H21" s="35" t="s">
        <v>67</v>
      </c>
      <c r="I21" s="28" t="s">
        <v>88</v>
      </c>
      <c r="J21" s="37" t="s">
        <v>71</v>
      </c>
      <c r="K21" s="38">
        <v>43490</v>
      </c>
      <c r="L21" s="38">
        <v>43830</v>
      </c>
      <c r="M21" s="39" t="s">
        <v>22</v>
      </c>
      <c r="N21" s="36">
        <v>40353.5</v>
      </c>
      <c r="O21" s="35" t="s">
        <v>508</v>
      </c>
      <c r="P21" s="35" t="s">
        <v>509</v>
      </c>
      <c r="Q21" s="16" t="s">
        <v>59</v>
      </c>
      <c r="R21" s="29" t="s">
        <v>22</v>
      </c>
      <c r="S21" s="29" t="s">
        <v>22</v>
      </c>
      <c r="T21" s="31" t="s">
        <v>61</v>
      </c>
      <c r="U21" s="35"/>
      <c r="V21" s="35"/>
      <c r="W21" s="46"/>
      <c r="X21" s="46"/>
    </row>
    <row r="22" spans="1:24" s="13" customFormat="1" ht="77.25" customHeight="1">
      <c r="A22" s="66">
        <v>17</v>
      </c>
      <c r="B22" s="36"/>
      <c r="C22" s="36" t="s">
        <v>793</v>
      </c>
      <c r="D22" s="91" t="s">
        <v>799</v>
      </c>
      <c r="E22" s="36" t="s">
        <v>48</v>
      </c>
      <c r="F22" s="39">
        <v>386656.76</v>
      </c>
      <c r="G22" s="36" t="s">
        <v>46</v>
      </c>
      <c r="H22" s="35" t="s">
        <v>63</v>
      </c>
      <c r="I22" s="28" t="s">
        <v>90</v>
      </c>
      <c r="J22" s="63" t="s">
        <v>72</v>
      </c>
      <c r="K22" s="38">
        <v>43490</v>
      </c>
      <c r="L22" s="38">
        <v>43830</v>
      </c>
      <c r="M22" s="39">
        <v>387560</v>
      </c>
      <c r="N22" s="36">
        <v>426060</v>
      </c>
      <c r="O22" s="35" t="s">
        <v>769</v>
      </c>
      <c r="P22" s="35" t="s">
        <v>770</v>
      </c>
      <c r="Q22" s="16" t="s">
        <v>59</v>
      </c>
      <c r="R22" s="29" t="s">
        <v>22</v>
      </c>
      <c r="S22" s="29" t="s">
        <v>22</v>
      </c>
      <c r="T22" s="31" t="s">
        <v>61</v>
      </c>
      <c r="U22" s="35"/>
      <c r="V22" s="35"/>
      <c r="W22" s="46"/>
      <c r="X22" s="46"/>
    </row>
    <row r="23" spans="1:24" s="13" customFormat="1" ht="34.5" customHeight="1">
      <c r="A23" s="66">
        <v>18</v>
      </c>
      <c r="B23" s="36"/>
      <c r="C23" s="36" t="s">
        <v>793</v>
      </c>
      <c r="D23" s="91" t="s">
        <v>798</v>
      </c>
      <c r="E23" s="36" t="s">
        <v>48</v>
      </c>
      <c r="F23" s="39"/>
      <c r="G23" s="36" t="s">
        <v>46</v>
      </c>
      <c r="H23" s="35" t="s">
        <v>63</v>
      </c>
      <c r="I23" s="28" t="s">
        <v>86</v>
      </c>
      <c r="J23" s="63" t="s">
        <v>649</v>
      </c>
      <c r="K23" s="38">
        <v>43493</v>
      </c>
      <c r="L23" s="38">
        <v>43830</v>
      </c>
      <c r="M23" s="39" t="s">
        <v>22</v>
      </c>
      <c r="N23" s="36">
        <v>8424</v>
      </c>
      <c r="O23" s="35"/>
      <c r="P23" s="35"/>
      <c r="Q23" s="16" t="s">
        <v>59</v>
      </c>
      <c r="R23" s="29" t="s">
        <v>22</v>
      </c>
      <c r="S23" s="29" t="s">
        <v>22</v>
      </c>
      <c r="T23" s="31" t="s">
        <v>61</v>
      </c>
      <c r="U23" s="35"/>
      <c r="V23" s="35"/>
      <c r="W23" s="46"/>
      <c r="X23" s="46"/>
    </row>
    <row r="24" spans="1:24" s="13" customFormat="1" ht="48" customHeight="1">
      <c r="A24" s="66">
        <v>19</v>
      </c>
      <c r="B24" s="36" t="s">
        <v>190</v>
      </c>
      <c r="C24" s="36" t="s">
        <v>793</v>
      </c>
      <c r="D24" s="36" t="s">
        <v>799</v>
      </c>
      <c r="E24" s="36" t="s">
        <v>48</v>
      </c>
      <c r="F24" s="39">
        <v>75500</v>
      </c>
      <c r="G24" s="36" t="s">
        <v>46</v>
      </c>
      <c r="H24" s="35" t="s">
        <v>74</v>
      </c>
      <c r="I24" s="28" t="s">
        <v>91</v>
      </c>
      <c r="J24" s="37" t="s">
        <v>73</v>
      </c>
      <c r="K24" s="38">
        <v>43493</v>
      </c>
      <c r="L24" s="38">
        <v>43830</v>
      </c>
      <c r="M24" s="39" t="s">
        <v>22</v>
      </c>
      <c r="N24" s="36">
        <v>75500</v>
      </c>
      <c r="O24" s="35" t="s">
        <v>236</v>
      </c>
      <c r="P24" s="35" t="s">
        <v>237</v>
      </c>
      <c r="Q24" s="16" t="s">
        <v>59</v>
      </c>
      <c r="R24" s="29" t="s">
        <v>22</v>
      </c>
      <c r="S24" s="29" t="s">
        <v>22</v>
      </c>
      <c r="T24" s="31" t="s">
        <v>61</v>
      </c>
      <c r="U24" s="35"/>
      <c r="V24" s="35"/>
      <c r="W24" s="46"/>
      <c r="X24" s="46"/>
    </row>
    <row r="25" spans="1:24" s="13" customFormat="1" ht="104.25" customHeight="1">
      <c r="A25" s="66">
        <v>20</v>
      </c>
      <c r="B25" s="36" t="s">
        <v>190</v>
      </c>
      <c r="C25" s="36" t="s">
        <v>793</v>
      </c>
      <c r="D25" s="36" t="s">
        <v>799</v>
      </c>
      <c r="E25" s="36" t="s">
        <v>48</v>
      </c>
      <c r="F25" s="39">
        <v>247400</v>
      </c>
      <c r="G25" s="36" t="s">
        <v>46</v>
      </c>
      <c r="H25" s="35" t="s">
        <v>74</v>
      </c>
      <c r="I25" s="28" t="s">
        <v>92</v>
      </c>
      <c r="J25" s="37" t="s">
        <v>75</v>
      </c>
      <c r="K25" s="38">
        <v>43493</v>
      </c>
      <c r="L25" s="38">
        <v>43830</v>
      </c>
      <c r="M25" s="39" t="s">
        <v>22</v>
      </c>
      <c r="N25" s="36">
        <v>247400</v>
      </c>
      <c r="O25" s="35" t="s">
        <v>559</v>
      </c>
      <c r="P25" s="35" t="s">
        <v>560</v>
      </c>
      <c r="Q25" s="16" t="s">
        <v>59</v>
      </c>
      <c r="R25" s="29" t="s">
        <v>22</v>
      </c>
      <c r="S25" s="29" t="s">
        <v>22</v>
      </c>
      <c r="T25" s="31" t="s">
        <v>61</v>
      </c>
      <c r="U25" s="35"/>
      <c r="V25" s="35"/>
      <c r="W25" s="46"/>
      <c r="X25" s="46"/>
    </row>
    <row r="26" spans="1:24" s="13" customFormat="1" ht="34.5" customHeight="1">
      <c r="A26" s="66">
        <v>21</v>
      </c>
      <c r="B26" s="36" t="s">
        <v>190</v>
      </c>
      <c r="C26" s="36" t="s">
        <v>793</v>
      </c>
      <c r="D26" s="91" t="s">
        <v>799</v>
      </c>
      <c r="E26" s="36" t="s">
        <v>48</v>
      </c>
      <c r="F26" s="39">
        <v>12510</v>
      </c>
      <c r="G26" s="36" t="s">
        <v>46</v>
      </c>
      <c r="H26" s="35" t="s">
        <v>63</v>
      </c>
      <c r="I26" s="28" t="s">
        <v>93</v>
      </c>
      <c r="J26" s="65" t="s">
        <v>80</v>
      </c>
      <c r="K26" s="38">
        <v>43494</v>
      </c>
      <c r="L26" s="38">
        <v>43830</v>
      </c>
      <c r="M26" s="39" t="s">
        <v>22</v>
      </c>
      <c r="N26" s="36">
        <v>12510</v>
      </c>
      <c r="O26" s="35" t="s">
        <v>205</v>
      </c>
      <c r="P26" s="35" t="s">
        <v>206</v>
      </c>
      <c r="Q26" s="16" t="s">
        <v>59</v>
      </c>
      <c r="R26" s="29" t="s">
        <v>22</v>
      </c>
      <c r="S26" s="29" t="s">
        <v>22</v>
      </c>
      <c r="T26" s="31" t="s">
        <v>61</v>
      </c>
      <c r="U26" s="35"/>
      <c r="V26" s="35"/>
      <c r="W26" s="46"/>
      <c r="X26" s="46"/>
    </row>
    <row r="27" spans="1:24" s="13" customFormat="1" ht="99" customHeight="1">
      <c r="A27" s="66">
        <v>22</v>
      </c>
      <c r="B27" s="36" t="s">
        <v>190</v>
      </c>
      <c r="C27" s="36" t="s">
        <v>793</v>
      </c>
      <c r="D27" s="36" t="s">
        <v>799</v>
      </c>
      <c r="E27" s="36" t="s">
        <v>48</v>
      </c>
      <c r="F27" s="39">
        <v>149800</v>
      </c>
      <c r="G27" s="36" t="s">
        <v>46</v>
      </c>
      <c r="H27" s="35" t="s">
        <v>74</v>
      </c>
      <c r="I27" s="28" t="s">
        <v>94</v>
      </c>
      <c r="J27" s="37" t="s">
        <v>82</v>
      </c>
      <c r="K27" s="38">
        <v>43495</v>
      </c>
      <c r="L27" s="38">
        <v>43830</v>
      </c>
      <c r="M27" s="39" t="s">
        <v>22</v>
      </c>
      <c r="N27" s="36">
        <v>149800</v>
      </c>
      <c r="O27" s="35" t="s">
        <v>561</v>
      </c>
      <c r="P27" s="35" t="s">
        <v>562</v>
      </c>
      <c r="Q27" s="16" t="s">
        <v>59</v>
      </c>
      <c r="R27" s="29" t="s">
        <v>22</v>
      </c>
      <c r="S27" s="29" t="s">
        <v>22</v>
      </c>
      <c r="T27" s="31" t="s">
        <v>61</v>
      </c>
      <c r="U27" s="35"/>
      <c r="V27" s="35"/>
      <c r="W27" s="46"/>
      <c r="X27" s="46"/>
    </row>
    <row r="28" spans="1:24" s="13" customFormat="1" ht="72.75" customHeight="1">
      <c r="A28" s="66">
        <v>23</v>
      </c>
      <c r="B28" s="36" t="s">
        <v>190</v>
      </c>
      <c r="C28" s="36" t="s">
        <v>793</v>
      </c>
      <c r="D28" s="36" t="s">
        <v>799</v>
      </c>
      <c r="E28" s="36" t="s">
        <v>48</v>
      </c>
      <c r="F28" s="39">
        <v>79700</v>
      </c>
      <c r="G28" s="36" t="s">
        <v>46</v>
      </c>
      <c r="H28" s="35" t="s">
        <v>74</v>
      </c>
      <c r="I28" s="28" t="s">
        <v>84</v>
      </c>
      <c r="J28" s="37" t="s">
        <v>83</v>
      </c>
      <c r="K28" s="38">
        <v>43495</v>
      </c>
      <c r="L28" s="38">
        <v>43830</v>
      </c>
      <c r="M28" s="39" t="s">
        <v>22</v>
      </c>
      <c r="N28" s="36">
        <v>79700</v>
      </c>
      <c r="O28" s="35" t="s">
        <v>587</v>
      </c>
      <c r="P28" s="35" t="s">
        <v>588</v>
      </c>
      <c r="Q28" s="16" t="s">
        <v>59</v>
      </c>
      <c r="R28" s="29" t="s">
        <v>22</v>
      </c>
      <c r="S28" s="29" t="s">
        <v>22</v>
      </c>
      <c r="T28" s="31" t="s">
        <v>61</v>
      </c>
      <c r="U28" s="35"/>
      <c r="V28" s="35"/>
      <c r="W28" s="46"/>
      <c r="X28" s="46"/>
    </row>
    <row r="29" spans="1:24" s="62" customFormat="1" ht="257.25" customHeight="1">
      <c r="A29" s="66">
        <v>24</v>
      </c>
      <c r="B29" s="55"/>
      <c r="C29" s="55" t="s">
        <v>793</v>
      </c>
      <c r="D29" s="55" t="s">
        <v>800</v>
      </c>
      <c r="E29" s="55"/>
      <c r="F29" s="58">
        <v>530095.49</v>
      </c>
      <c r="G29" s="55" t="s">
        <v>24</v>
      </c>
      <c r="H29" s="54" t="s">
        <v>104</v>
      </c>
      <c r="I29" s="54" t="s">
        <v>105</v>
      </c>
      <c r="J29" s="56" t="s">
        <v>272</v>
      </c>
      <c r="K29" s="57">
        <v>43495</v>
      </c>
      <c r="L29" s="57">
        <v>43830</v>
      </c>
      <c r="M29" s="58" t="s">
        <v>22</v>
      </c>
      <c r="N29" s="55">
        <v>1361400</v>
      </c>
      <c r="O29" s="54" t="s">
        <v>811</v>
      </c>
      <c r="P29" s="54" t="s">
        <v>690</v>
      </c>
      <c r="Q29" s="59" t="s">
        <v>374</v>
      </c>
      <c r="R29" s="55" t="s">
        <v>22</v>
      </c>
      <c r="S29" s="55" t="s">
        <v>22</v>
      </c>
      <c r="T29" s="60" t="s">
        <v>34</v>
      </c>
      <c r="U29" s="54"/>
      <c r="V29" s="54"/>
      <c r="W29" s="61"/>
      <c r="X29" s="61"/>
    </row>
    <row r="30" spans="1:24" s="62" customFormat="1" ht="111" customHeight="1">
      <c r="A30" s="66">
        <v>25</v>
      </c>
      <c r="B30" s="55"/>
      <c r="C30" s="55" t="s">
        <v>793</v>
      </c>
      <c r="D30" s="55" t="s">
        <v>800</v>
      </c>
      <c r="E30" s="55"/>
      <c r="F30" s="58">
        <v>124207.11</v>
      </c>
      <c r="G30" s="55" t="s">
        <v>24</v>
      </c>
      <c r="H30" s="54" t="s">
        <v>106</v>
      </c>
      <c r="I30" s="54" t="s">
        <v>107</v>
      </c>
      <c r="J30" s="56" t="s">
        <v>108</v>
      </c>
      <c r="K30" s="57">
        <v>43495</v>
      </c>
      <c r="L30" s="57">
        <v>43830</v>
      </c>
      <c r="M30" s="58" t="s">
        <v>22</v>
      </c>
      <c r="N30" s="55">
        <v>205000</v>
      </c>
      <c r="O30" s="54" t="s">
        <v>691</v>
      </c>
      <c r="P30" s="54" t="s">
        <v>692</v>
      </c>
      <c r="Q30" s="59" t="s">
        <v>374</v>
      </c>
      <c r="R30" s="55" t="s">
        <v>22</v>
      </c>
      <c r="S30" s="55" t="s">
        <v>22</v>
      </c>
      <c r="T30" s="60" t="s">
        <v>30</v>
      </c>
      <c r="U30" s="54"/>
      <c r="V30" s="54"/>
      <c r="W30" s="61"/>
      <c r="X30" s="61"/>
    </row>
    <row r="31" spans="1:24" s="62" customFormat="1" ht="78.75" customHeight="1">
      <c r="A31" s="66">
        <v>26</v>
      </c>
      <c r="B31" s="55"/>
      <c r="C31" s="55" t="s">
        <v>793</v>
      </c>
      <c r="D31" s="55" t="s">
        <v>800</v>
      </c>
      <c r="E31" s="55"/>
      <c r="F31" s="58">
        <v>2097168.23</v>
      </c>
      <c r="G31" s="55" t="s">
        <v>24</v>
      </c>
      <c r="H31" s="54" t="s">
        <v>111</v>
      </c>
      <c r="I31" s="54" t="s">
        <v>109</v>
      </c>
      <c r="J31" s="56" t="s">
        <v>110</v>
      </c>
      <c r="K31" s="57">
        <v>43495</v>
      </c>
      <c r="L31" s="57">
        <v>43830</v>
      </c>
      <c r="M31" s="58" t="s">
        <v>22</v>
      </c>
      <c r="N31" s="55">
        <v>2179100</v>
      </c>
      <c r="O31" s="54" t="s">
        <v>801</v>
      </c>
      <c r="P31" s="54" t="s">
        <v>802</v>
      </c>
      <c r="Q31" s="59" t="s">
        <v>374</v>
      </c>
      <c r="R31" s="55" t="s">
        <v>22</v>
      </c>
      <c r="S31" s="55" t="s">
        <v>22</v>
      </c>
      <c r="T31" s="60" t="s">
        <v>32</v>
      </c>
      <c r="U31" s="54"/>
      <c r="V31" s="54"/>
      <c r="W31" s="61"/>
      <c r="X31" s="61"/>
    </row>
    <row r="32" spans="1:24" s="62" customFormat="1" ht="107.25" customHeight="1">
      <c r="A32" s="66">
        <v>27</v>
      </c>
      <c r="B32" s="55"/>
      <c r="C32" s="55" t="s">
        <v>793</v>
      </c>
      <c r="D32" s="55" t="s">
        <v>800</v>
      </c>
      <c r="E32" s="55"/>
      <c r="F32" s="58">
        <v>555336.16</v>
      </c>
      <c r="G32" s="55" t="s">
        <v>24</v>
      </c>
      <c r="H32" s="54" t="s">
        <v>112</v>
      </c>
      <c r="I32" s="54" t="s">
        <v>113</v>
      </c>
      <c r="J32" s="56" t="s">
        <v>65</v>
      </c>
      <c r="K32" s="57">
        <v>43495</v>
      </c>
      <c r="L32" s="57">
        <v>43830</v>
      </c>
      <c r="M32" s="58" t="s">
        <v>22</v>
      </c>
      <c r="N32" s="55">
        <v>1000000</v>
      </c>
      <c r="O32" s="54" t="s">
        <v>688</v>
      </c>
      <c r="P32" s="54" t="s">
        <v>689</v>
      </c>
      <c r="Q32" s="59" t="s">
        <v>374</v>
      </c>
      <c r="R32" s="55" t="s">
        <v>22</v>
      </c>
      <c r="S32" s="55" t="s">
        <v>22</v>
      </c>
      <c r="T32" s="60" t="s">
        <v>34</v>
      </c>
      <c r="U32" s="54"/>
      <c r="V32" s="54"/>
      <c r="W32" s="61"/>
      <c r="X32" s="61"/>
    </row>
    <row r="33" spans="1:24" s="62" customFormat="1" ht="104.25" customHeight="1">
      <c r="A33" s="66">
        <v>28</v>
      </c>
      <c r="B33" s="55"/>
      <c r="C33" s="55" t="s">
        <v>793</v>
      </c>
      <c r="D33" s="55" t="s">
        <v>800</v>
      </c>
      <c r="E33" s="55"/>
      <c r="F33" s="58">
        <v>355286.01</v>
      </c>
      <c r="G33" s="55" t="s">
        <v>24</v>
      </c>
      <c r="H33" s="54" t="s">
        <v>114</v>
      </c>
      <c r="I33" s="54" t="s">
        <v>115</v>
      </c>
      <c r="J33" s="56" t="s">
        <v>116</v>
      </c>
      <c r="K33" s="57">
        <v>43496</v>
      </c>
      <c r="L33" s="57">
        <v>43830</v>
      </c>
      <c r="M33" s="58" t="s">
        <v>22</v>
      </c>
      <c r="N33" s="55">
        <v>550000</v>
      </c>
      <c r="O33" s="54" t="s">
        <v>803</v>
      </c>
      <c r="P33" s="54" t="s">
        <v>693</v>
      </c>
      <c r="Q33" s="59" t="s">
        <v>374</v>
      </c>
      <c r="R33" s="55" t="s">
        <v>22</v>
      </c>
      <c r="S33" s="55" t="s">
        <v>22</v>
      </c>
      <c r="T33" s="60" t="s">
        <v>30</v>
      </c>
      <c r="U33" s="54"/>
      <c r="V33" s="54"/>
      <c r="W33" s="61"/>
      <c r="X33" s="61"/>
    </row>
    <row r="34" spans="1:24" s="62" customFormat="1" ht="132.75" customHeight="1">
      <c r="A34" s="66">
        <v>29</v>
      </c>
      <c r="B34" s="55"/>
      <c r="C34" s="55" t="s">
        <v>793</v>
      </c>
      <c r="D34" s="55" t="s">
        <v>800</v>
      </c>
      <c r="E34" s="55"/>
      <c r="F34" s="58">
        <v>89419.77</v>
      </c>
      <c r="G34" s="55" t="s">
        <v>24</v>
      </c>
      <c r="H34" s="54" t="s">
        <v>114</v>
      </c>
      <c r="I34" s="54" t="s">
        <v>117</v>
      </c>
      <c r="J34" s="56" t="s">
        <v>118</v>
      </c>
      <c r="K34" s="57">
        <v>43496</v>
      </c>
      <c r="L34" s="57">
        <v>43830</v>
      </c>
      <c r="M34" s="58" t="s">
        <v>22</v>
      </c>
      <c r="N34" s="55">
        <v>130500</v>
      </c>
      <c r="O34" s="54" t="s">
        <v>694</v>
      </c>
      <c r="P34" s="54" t="s">
        <v>695</v>
      </c>
      <c r="Q34" s="59" t="s">
        <v>374</v>
      </c>
      <c r="R34" s="55" t="s">
        <v>22</v>
      </c>
      <c r="S34" s="55" t="s">
        <v>22</v>
      </c>
      <c r="T34" s="60" t="s">
        <v>30</v>
      </c>
      <c r="U34" s="54"/>
      <c r="V34" s="54"/>
      <c r="W34" s="61"/>
      <c r="X34" s="61"/>
    </row>
    <row r="35" spans="1:24" s="13" customFormat="1" ht="103.5" customHeight="1">
      <c r="A35" s="66">
        <v>30</v>
      </c>
      <c r="B35" s="36" t="s">
        <v>190</v>
      </c>
      <c r="C35" s="36" t="s">
        <v>793</v>
      </c>
      <c r="D35" s="36" t="s">
        <v>799</v>
      </c>
      <c r="E35" s="36" t="s">
        <v>48</v>
      </c>
      <c r="F35" s="39">
        <v>109305</v>
      </c>
      <c r="G35" s="36" t="s">
        <v>46</v>
      </c>
      <c r="H35" s="35" t="s">
        <v>74</v>
      </c>
      <c r="I35" s="28" t="s">
        <v>95</v>
      </c>
      <c r="J35" s="37" t="s">
        <v>96</v>
      </c>
      <c r="K35" s="38">
        <v>43496</v>
      </c>
      <c r="L35" s="38">
        <v>43830</v>
      </c>
      <c r="M35" s="39" t="s">
        <v>22</v>
      </c>
      <c r="N35" s="36">
        <v>109305</v>
      </c>
      <c r="O35" s="35" t="s">
        <v>714</v>
      </c>
      <c r="P35" s="35" t="s">
        <v>715</v>
      </c>
      <c r="Q35" s="16" t="s">
        <v>59</v>
      </c>
      <c r="R35" s="29" t="s">
        <v>22</v>
      </c>
      <c r="S35" s="29" t="s">
        <v>22</v>
      </c>
      <c r="T35" s="31" t="s">
        <v>61</v>
      </c>
      <c r="U35" s="35"/>
      <c r="V35" s="35"/>
      <c r="W35" s="46"/>
      <c r="X35" s="46"/>
    </row>
    <row r="36" spans="1:24" s="13" customFormat="1" ht="64.5" customHeight="1">
      <c r="A36" s="66">
        <v>31</v>
      </c>
      <c r="B36" s="36" t="s">
        <v>190</v>
      </c>
      <c r="C36" s="36" t="s">
        <v>793</v>
      </c>
      <c r="D36" s="36" t="s">
        <v>799</v>
      </c>
      <c r="E36" s="36" t="s">
        <v>48</v>
      </c>
      <c r="F36" s="39">
        <v>83522</v>
      </c>
      <c r="G36" s="36" t="s">
        <v>46</v>
      </c>
      <c r="H36" s="35" t="s">
        <v>74</v>
      </c>
      <c r="I36" s="28" t="s">
        <v>98</v>
      </c>
      <c r="J36" s="37" t="s">
        <v>97</v>
      </c>
      <c r="K36" s="38">
        <v>43496</v>
      </c>
      <c r="L36" s="38">
        <v>43830</v>
      </c>
      <c r="M36" s="39">
        <v>79310</v>
      </c>
      <c r="N36" s="36">
        <v>83522</v>
      </c>
      <c r="O36" s="13" t="s">
        <v>712</v>
      </c>
      <c r="P36" s="13" t="s">
        <v>713</v>
      </c>
      <c r="Q36" s="16" t="s">
        <v>59</v>
      </c>
      <c r="R36" s="29" t="s">
        <v>22</v>
      </c>
      <c r="S36" s="29" t="s">
        <v>22</v>
      </c>
      <c r="T36" s="31" t="s">
        <v>61</v>
      </c>
      <c r="U36" s="35"/>
      <c r="V36" s="35"/>
      <c r="W36" s="46"/>
      <c r="X36" s="46"/>
    </row>
    <row r="37" spans="1:24" s="13" customFormat="1" ht="90" customHeight="1">
      <c r="A37" s="66">
        <v>32</v>
      </c>
      <c r="B37" s="36"/>
      <c r="C37" s="36" t="s">
        <v>793</v>
      </c>
      <c r="D37" s="36" t="s">
        <v>799</v>
      </c>
      <c r="E37" s="36"/>
      <c r="F37" s="39">
        <v>54300</v>
      </c>
      <c r="G37" s="36" t="s">
        <v>24</v>
      </c>
      <c r="H37" s="35" t="s">
        <v>187</v>
      </c>
      <c r="I37" s="35" t="s">
        <v>99</v>
      </c>
      <c r="J37" s="37" t="s">
        <v>100</v>
      </c>
      <c r="K37" s="38">
        <v>43496</v>
      </c>
      <c r="L37" s="38">
        <v>43830</v>
      </c>
      <c r="M37" s="39" t="s">
        <v>22</v>
      </c>
      <c r="N37" s="36">
        <v>97740</v>
      </c>
      <c r="O37" s="35" t="s">
        <v>678</v>
      </c>
      <c r="P37" s="35" t="s">
        <v>679</v>
      </c>
      <c r="Q37" s="16" t="s">
        <v>59</v>
      </c>
      <c r="R37" s="29" t="s">
        <v>22</v>
      </c>
      <c r="S37" s="29" t="s">
        <v>22</v>
      </c>
      <c r="T37" s="40" t="s">
        <v>208</v>
      </c>
      <c r="U37" s="35"/>
      <c r="V37" s="35"/>
      <c r="W37" s="46"/>
      <c r="X37" s="46"/>
    </row>
    <row r="38" spans="1:24" s="13" customFormat="1" ht="34.5" customHeight="1">
      <c r="A38" s="66">
        <v>33</v>
      </c>
      <c r="B38" s="36" t="s">
        <v>190</v>
      </c>
      <c r="C38" s="36" t="s">
        <v>793</v>
      </c>
      <c r="D38" s="91" t="s">
        <v>798</v>
      </c>
      <c r="E38" s="36" t="s">
        <v>48</v>
      </c>
      <c r="F38" s="39">
        <v>4056</v>
      </c>
      <c r="G38" s="36" t="s">
        <v>46</v>
      </c>
      <c r="H38" s="35" t="s">
        <v>63</v>
      </c>
      <c r="I38" s="28" t="s">
        <v>86</v>
      </c>
      <c r="J38" s="64" t="s">
        <v>149</v>
      </c>
      <c r="K38" s="38">
        <v>43496</v>
      </c>
      <c r="L38" s="38">
        <v>43830</v>
      </c>
      <c r="M38" s="39" t="s">
        <v>22</v>
      </c>
      <c r="N38" s="36">
        <v>4056</v>
      </c>
      <c r="O38" s="35" t="s">
        <v>238</v>
      </c>
      <c r="P38" s="35" t="s">
        <v>239</v>
      </c>
      <c r="Q38" s="16" t="s">
        <v>59</v>
      </c>
      <c r="R38" s="29" t="s">
        <v>22</v>
      </c>
      <c r="S38" s="29" t="s">
        <v>22</v>
      </c>
      <c r="T38" s="31" t="s">
        <v>61</v>
      </c>
      <c r="U38" s="35"/>
      <c r="V38" s="35"/>
      <c r="W38" s="46"/>
      <c r="X38" s="46"/>
    </row>
    <row r="39" spans="1:24" s="13" customFormat="1" ht="46.5" customHeight="1">
      <c r="A39" s="66">
        <v>34</v>
      </c>
      <c r="B39" s="36" t="s">
        <v>190</v>
      </c>
      <c r="C39" s="36" t="s">
        <v>793</v>
      </c>
      <c r="D39" s="91" t="s">
        <v>798</v>
      </c>
      <c r="E39" s="36" t="s">
        <v>48</v>
      </c>
      <c r="F39" s="39">
        <v>4590</v>
      </c>
      <c r="G39" s="36" t="s">
        <v>46</v>
      </c>
      <c r="H39" s="35" t="s">
        <v>63</v>
      </c>
      <c r="I39" s="28" t="s">
        <v>152</v>
      </c>
      <c r="J39" s="37" t="s">
        <v>150</v>
      </c>
      <c r="K39" s="38">
        <v>43496</v>
      </c>
      <c r="L39" s="38">
        <v>43830</v>
      </c>
      <c r="M39" s="39" t="s">
        <v>22</v>
      </c>
      <c r="N39" s="36">
        <v>4590</v>
      </c>
      <c r="O39" s="35" t="s">
        <v>341</v>
      </c>
      <c r="P39" s="35" t="s">
        <v>342</v>
      </c>
      <c r="Q39" s="16" t="s">
        <v>59</v>
      </c>
      <c r="R39" s="29" t="s">
        <v>22</v>
      </c>
      <c r="S39" s="29" t="s">
        <v>22</v>
      </c>
      <c r="T39" s="31" t="s">
        <v>61</v>
      </c>
      <c r="U39" s="35"/>
      <c r="V39" s="35"/>
      <c r="W39" s="46"/>
      <c r="X39" s="46"/>
    </row>
    <row r="40" spans="1:24" s="13" customFormat="1" ht="34.5" customHeight="1">
      <c r="A40" s="66">
        <v>35</v>
      </c>
      <c r="B40" s="36" t="s">
        <v>190</v>
      </c>
      <c r="C40" s="36" t="s">
        <v>793</v>
      </c>
      <c r="D40" s="91" t="s">
        <v>798</v>
      </c>
      <c r="E40" s="36" t="s">
        <v>48</v>
      </c>
      <c r="F40" s="39">
        <v>4920</v>
      </c>
      <c r="G40" s="36" t="s">
        <v>46</v>
      </c>
      <c r="H40" s="35" t="s">
        <v>63</v>
      </c>
      <c r="I40" s="35" t="s">
        <v>153</v>
      </c>
      <c r="J40" s="37" t="s">
        <v>151</v>
      </c>
      <c r="K40" s="38">
        <v>43496</v>
      </c>
      <c r="L40" s="38">
        <v>43830</v>
      </c>
      <c r="M40" s="39" t="s">
        <v>22</v>
      </c>
      <c r="N40" s="36">
        <v>4920</v>
      </c>
      <c r="O40" s="35" t="s">
        <v>510</v>
      </c>
      <c r="P40" s="35" t="s">
        <v>511</v>
      </c>
      <c r="Q40" s="18" t="s">
        <v>59</v>
      </c>
      <c r="R40" s="36" t="s">
        <v>22</v>
      </c>
      <c r="S40" s="36" t="s">
        <v>22</v>
      </c>
      <c r="T40" s="40" t="s">
        <v>61</v>
      </c>
      <c r="U40" s="35"/>
      <c r="V40" s="35"/>
      <c r="W40" s="46"/>
      <c r="X40" s="46"/>
    </row>
    <row r="41" spans="1:24" s="13" customFormat="1" ht="34.5" customHeight="1">
      <c r="A41" s="66">
        <v>36</v>
      </c>
      <c r="B41" s="36" t="s">
        <v>190</v>
      </c>
      <c r="C41" s="36" t="s">
        <v>793</v>
      </c>
      <c r="D41" s="36" t="s">
        <v>799</v>
      </c>
      <c r="E41" s="36"/>
      <c r="F41" s="39">
        <v>104215</v>
      </c>
      <c r="G41" s="36" t="s">
        <v>24</v>
      </c>
      <c r="H41" s="35" t="s">
        <v>74</v>
      </c>
      <c r="I41" s="35" t="s">
        <v>138</v>
      </c>
      <c r="J41" s="37" t="s">
        <v>101</v>
      </c>
      <c r="K41" s="38">
        <v>43497</v>
      </c>
      <c r="L41" s="38">
        <v>43830</v>
      </c>
      <c r="M41" s="39" t="s">
        <v>22</v>
      </c>
      <c r="N41" s="36">
        <v>104215</v>
      </c>
      <c r="O41" s="35" t="s">
        <v>212</v>
      </c>
      <c r="P41" s="35" t="s">
        <v>213</v>
      </c>
      <c r="Q41" s="16" t="s">
        <v>59</v>
      </c>
      <c r="R41" s="29" t="s">
        <v>22</v>
      </c>
      <c r="S41" s="29" t="s">
        <v>22</v>
      </c>
      <c r="T41" s="31" t="s">
        <v>157</v>
      </c>
      <c r="U41" s="35"/>
      <c r="V41" s="35"/>
      <c r="W41" s="46"/>
      <c r="X41" s="46"/>
    </row>
    <row r="42" spans="1:24" s="13" customFormat="1" ht="34.5" customHeight="1">
      <c r="A42" s="66">
        <v>37</v>
      </c>
      <c r="B42" s="36" t="s">
        <v>197</v>
      </c>
      <c r="C42" s="36" t="s">
        <v>793</v>
      </c>
      <c r="D42" s="36" t="s">
        <v>799</v>
      </c>
      <c r="E42" s="36"/>
      <c r="F42" s="39">
        <v>45950</v>
      </c>
      <c r="G42" s="36" t="s">
        <v>24</v>
      </c>
      <c r="H42" s="35" t="s">
        <v>74</v>
      </c>
      <c r="I42" s="35" t="s">
        <v>140</v>
      </c>
      <c r="J42" s="37" t="s">
        <v>139</v>
      </c>
      <c r="K42" s="38">
        <v>43497</v>
      </c>
      <c r="L42" s="38">
        <v>43830</v>
      </c>
      <c r="M42" s="39" t="s">
        <v>22</v>
      </c>
      <c r="N42" s="36">
        <v>45950</v>
      </c>
      <c r="O42" s="35" t="s">
        <v>214</v>
      </c>
      <c r="P42" s="35" t="s">
        <v>215</v>
      </c>
      <c r="Q42" s="16" t="s">
        <v>59</v>
      </c>
      <c r="R42" s="29" t="s">
        <v>22</v>
      </c>
      <c r="S42" s="29" t="s">
        <v>22</v>
      </c>
      <c r="T42" s="31" t="s">
        <v>157</v>
      </c>
      <c r="U42" s="35"/>
      <c r="V42" s="35"/>
      <c r="W42" s="46"/>
      <c r="X42" s="46"/>
    </row>
    <row r="43" spans="1:24" s="13" customFormat="1" ht="34.5" customHeight="1">
      <c r="A43" s="66">
        <v>38</v>
      </c>
      <c r="B43" s="36" t="s">
        <v>190</v>
      </c>
      <c r="C43" s="36" t="s">
        <v>793</v>
      </c>
      <c r="D43" s="36" t="s">
        <v>798</v>
      </c>
      <c r="E43" s="36"/>
      <c r="F43" s="39">
        <v>92712</v>
      </c>
      <c r="G43" s="36" t="s">
        <v>24</v>
      </c>
      <c r="H43" s="35" t="s">
        <v>141</v>
      </c>
      <c r="I43" s="35" t="s">
        <v>142</v>
      </c>
      <c r="J43" s="37" t="s">
        <v>143</v>
      </c>
      <c r="K43" s="38">
        <v>43497</v>
      </c>
      <c r="L43" s="38">
        <v>43830</v>
      </c>
      <c r="M43" s="39" t="s">
        <v>22</v>
      </c>
      <c r="N43" s="36">
        <v>92712</v>
      </c>
      <c r="O43" s="35" t="s">
        <v>188</v>
      </c>
      <c r="P43" s="35" t="s">
        <v>189</v>
      </c>
      <c r="Q43" s="16" t="s">
        <v>59</v>
      </c>
      <c r="R43" s="29" t="s">
        <v>22</v>
      </c>
      <c r="S43" s="29" t="s">
        <v>22</v>
      </c>
      <c r="T43" s="31" t="s">
        <v>252</v>
      </c>
      <c r="U43" s="35"/>
      <c r="V43" s="35"/>
      <c r="W43" s="46"/>
      <c r="X43" s="46"/>
    </row>
    <row r="44" spans="1:24" s="13" customFormat="1" ht="106.5" customHeight="1">
      <c r="A44" s="66">
        <v>39</v>
      </c>
      <c r="B44" s="36" t="s">
        <v>190</v>
      </c>
      <c r="C44" s="36" t="s">
        <v>793</v>
      </c>
      <c r="D44" s="91" t="s">
        <v>799</v>
      </c>
      <c r="E44" s="36" t="s">
        <v>48</v>
      </c>
      <c r="F44" s="39">
        <v>206920</v>
      </c>
      <c r="G44" s="36" t="s">
        <v>46</v>
      </c>
      <c r="H44" s="35" t="s">
        <v>63</v>
      </c>
      <c r="I44" s="28" t="s">
        <v>153</v>
      </c>
      <c r="J44" s="37" t="s">
        <v>154</v>
      </c>
      <c r="K44" s="38">
        <v>43501</v>
      </c>
      <c r="L44" s="38">
        <v>43830</v>
      </c>
      <c r="M44" s="39">
        <v>188560</v>
      </c>
      <c r="N44" s="36">
        <v>206920</v>
      </c>
      <c r="O44" s="35" t="s">
        <v>763</v>
      </c>
      <c r="P44" s="35" t="s">
        <v>764</v>
      </c>
      <c r="Q44" s="16" t="s">
        <v>59</v>
      </c>
      <c r="R44" s="29" t="s">
        <v>22</v>
      </c>
      <c r="S44" s="29" t="s">
        <v>22</v>
      </c>
      <c r="T44" s="31" t="s">
        <v>61</v>
      </c>
      <c r="U44" s="35"/>
      <c r="V44" s="35"/>
      <c r="W44" s="46"/>
      <c r="X44" s="46"/>
    </row>
    <row r="45" spans="1:24" s="13" customFormat="1" ht="106.5" customHeight="1">
      <c r="A45" s="66">
        <v>40</v>
      </c>
      <c r="B45" s="36" t="s">
        <v>190</v>
      </c>
      <c r="C45" s="36" t="s">
        <v>793</v>
      </c>
      <c r="D45" s="36" t="s">
        <v>799</v>
      </c>
      <c r="E45" s="36" t="s">
        <v>48</v>
      </c>
      <c r="F45" s="39">
        <v>179500</v>
      </c>
      <c r="G45" s="36" t="s">
        <v>46</v>
      </c>
      <c r="H45" s="28" t="s">
        <v>51</v>
      </c>
      <c r="I45" s="28" t="s">
        <v>60</v>
      </c>
      <c r="J45" s="37" t="s">
        <v>174</v>
      </c>
      <c r="K45" s="38">
        <v>43509</v>
      </c>
      <c r="L45" s="38">
        <v>43830</v>
      </c>
      <c r="M45" s="39" t="s">
        <v>22</v>
      </c>
      <c r="N45" s="36">
        <v>179500</v>
      </c>
      <c r="O45" s="35" t="s">
        <v>727</v>
      </c>
      <c r="P45" s="35" t="s">
        <v>728</v>
      </c>
      <c r="Q45" s="16" t="s">
        <v>59</v>
      </c>
      <c r="R45" s="29" t="s">
        <v>22</v>
      </c>
      <c r="S45" s="29" t="s">
        <v>22</v>
      </c>
      <c r="T45" s="31" t="s">
        <v>61</v>
      </c>
      <c r="U45" s="35"/>
      <c r="V45" s="35"/>
      <c r="W45" s="46"/>
      <c r="X45" s="46"/>
    </row>
    <row r="46" spans="1:24" s="13" customFormat="1" ht="34.5" customHeight="1">
      <c r="A46" s="66">
        <v>41</v>
      </c>
      <c r="B46" s="36" t="s">
        <v>190</v>
      </c>
      <c r="C46" s="36" t="s">
        <v>793</v>
      </c>
      <c r="D46" s="36" t="s">
        <v>798</v>
      </c>
      <c r="E46" s="36"/>
      <c r="F46" s="39">
        <v>31491.84</v>
      </c>
      <c r="G46" s="36" t="s">
        <v>24</v>
      </c>
      <c r="H46" s="35" t="s">
        <v>175</v>
      </c>
      <c r="I46" s="35" t="s">
        <v>176</v>
      </c>
      <c r="J46" s="37" t="s">
        <v>318</v>
      </c>
      <c r="K46" s="38">
        <v>43509</v>
      </c>
      <c r="L46" s="38">
        <v>43830</v>
      </c>
      <c r="M46" s="39" t="s">
        <v>22</v>
      </c>
      <c r="N46" s="36">
        <v>31491.84</v>
      </c>
      <c r="O46" s="35" t="s">
        <v>284</v>
      </c>
      <c r="P46" s="35" t="s">
        <v>285</v>
      </c>
      <c r="Q46" s="18" t="s">
        <v>59</v>
      </c>
      <c r="R46" s="36" t="s">
        <v>22</v>
      </c>
      <c r="S46" s="36" t="s">
        <v>22</v>
      </c>
      <c r="T46" s="40" t="s">
        <v>251</v>
      </c>
      <c r="U46" s="35"/>
      <c r="V46" s="35"/>
      <c r="W46" s="46"/>
      <c r="X46" s="46"/>
    </row>
    <row r="47" spans="1:24" s="13" customFormat="1" ht="81.75" customHeight="1">
      <c r="A47" s="66">
        <v>42</v>
      </c>
      <c r="B47" s="36" t="s">
        <v>190</v>
      </c>
      <c r="C47" s="36" t="s">
        <v>793</v>
      </c>
      <c r="D47" s="36" t="s">
        <v>799</v>
      </c>
      <c r="E47" s="36" t="s">
        <v>48</v>
      </c>
      <c r="F47" s="39">
        <v>81620</v>
      </c>
      <c r="G47" s="36" t="s">
        <v>46</v>
      </c>
      <c r="H47" s="35" t="s">
        <v>74</v>
      </c>
      <c r="I47" s="28" t="s">
        <v>177</v>
      </c>
      <c r="J47" s="37" t="s">
        <v>178</v>
      </c>
      <c r="K47" s="38">
        <v>43510</v>
      </c>
      <c r="L47" s="38">
        <v>43830</v>
      </c>
      <c r="M47" s="39" t="s">
        <v>22</v>
      </c>
      <c r="N47" s="36">
        <v>81620</v>
      </c>
      <c r="O47" s="35" t="s">
        <v>474</v>
      </c>
      <c r="P47" s="35" t="s">
        <v>804</v>
      </c>
      <c r="Q47" s="16" t="s">
        <v>59</v>
      </c>
      <c r="R47" s="29" t="s">
        <v>22</v>
      </c>
      <c r="S47" s="29" t="s">
        <v>22</v>
      </c>
      <c r="T47" s="31" t="s">
        <v>61</v>
      </c>
      <c r="U47" s="35"/>
      <c r="V47" s="35"/>
      <c r="W47" s="46"/>
      <c r="X47" s="46"/>
    </row>
    <row r="48" spans="1:24" s="13" customFormat="1" ht="94.5" customHeight="1">
      <c r="A48" s="66">
        <v>43</v>
      </c>
      <c r="B48" s="36" t="s">
        <v>190</v>
      </c>
      <c r="C48" s="36" t="s">
        <v>793</v>
      </c>
      <c r="D48" s="36" t="s">
        <v>799</v>
      </c>
      <c r="E48" s="36" t="s">
        <v>48</v>
      </c>
      <c r="F48" s="39">
        <v>102680</v>
      </c>
      <c r="G48" s="36" t="s">
        <v>46</v>
      </c>
      <c r="H48" s="35" t="s">
        <v>74</v>
      </c>
      <c r="I48" s="28" t="s">
        <v>91</v>
      </c>
      <c r="J48" s="37" t="s">
        <v>179</v>
      </c>
      <c r="K48" s="38">
        <v>43510</v>
      </c>
      <c r="L48" s="38">
        <v>43830</v>
      </c>
      <c r="M48" s="39" t="s">
        <v>22</v>
      </c>
      <c r="N48" s="36">
        <v>102680</v>
      </c>
      <c r="O48" s="35" t="s">
        <v>564</v>
      </c>
      <c r="P48" s="35" t="s">
        <v>565</v>
      </c>
      <c r="Q48" s="16" t="s">
        <v>59</v>
      </c>
      <c r="R48" s="29" t="s">
        <v>22</v>
      </c>
      <c r="S48" s="29" t="s">
        <v>22</v>
      </c>
      <c r="T48" s="31" t="s">
        <v>61</v>
      </c>
      <c r="U48" s="35"/>
      <c r="V48" s="35"/>
      <c r="W48" s="46"/>
      <c r="X48" s="46"/>
    </row>
    <row r="49" spans="1:24" s="13" customFormat="1" ht="116.25" customHeight="1">
      <c r="A49" s="66">
        <v>44</v>
      </c>
      <c r="B49" s="36"/>
      <c r="C49" s="36" t="s">
        <v>793</v>
      </c>
      <c r="D49" s="36" t="s">
        <v>799</v>
      </c>
      <c r="E49" s="36" t="s">
        <v>48</v>
      </c>
      <c r="F49" s="39">
        <v>82570</v>
      </c>
      <c r="G49" s="36" t="s">
        <v>46</v>
      </c>
      <c r="H49" s="35" t="s">
        <v>74</v>
      </c>
      <c r="I49" s="28" t="s">
        <v>181</v>
      </c>
      <c r="J49" s="37" t="s">
        <v>180</v>
      </c>
      <c r="K49" s="38">
        <v>43510</v>
      </c>
      <c r="L49" s="38">
        <v>43830</v>
      </c>
      <c r="M49" s="39" t="s">
        <v>22</v>
      </c>
      <c r="N49" s="96">
        <v>84270</v>
      </c>
      <c r="O49" s="35" t="s">
        <v>757</v>
      </c>
      <c r="P49" s="35" t="s">
        <v>758</v>
      </c>
      <c r="Q49" s="16" t="s">
        <v>59</v>
      </c>
      <c r="R49" s="29" t="s">
        <v>22</v>
      </c>
      <c r="S49" s="29" t="s">
        <v>22</v>
      </c>
      <c r="T49" s="31" t="s">
        <v>61</v>
      </c>
      <c r="U49" s="35"/>
      <c r="V49" s="35"/>
      <c r="W49" s="46"/>
      <c r="X49" s="46"/>
    </row>
    <row r="50" spans="1:24" s="13" customFormat="1" ht="54.75" customHeight="1">
      <c r="A50" s="66">
        <v>45</v>
      </c>
      <c r="B50" s="36"/>
      <c r="C50" s="36" t="s">
        <v>793</v>
      </c>
      <c r="D50" s="91" t="s">
        <v>799</v>
      </c>
      <c r="E50" s="36" t="s">
        <v>48</v>
      </c>
      <c r="F50" s="39">
        <v>300324</v>
      </c>
      <c r="G50" s="36" t="s">
        <v>46</v>
      </c>
      <c r="H50" s="35" t="s">
        <v>63</v>
      </c>
      <c r="I50" s="28" t="s">
        <v>85</v>
      </c>
      <c r="J50" s="37" t="s">
        <v>182</v>
      </c>
      <c r="K50" s="38">
        <v>43510</v>
      </c>
      <c r="L50" s="38">
        <v>43830</v>
      </c>
      <c r="M50" s="39" t="s">
        <v>22</v>
      </c>
      <c r="N50" s="36">
        <v>300730</v>
      </c>
      <c r="O50" s="35" t="s">
        <v>512</v>
      </c>
      <c r="P50" s="35" t="s">
        <v>513</v>
      </c>
      <c r="Q50" s="16" t="s">
        <v>59</v>
      </c>
      <c r="R50" s="29" t="s">
        <v>22</v>
      </c>
      <c r="S50" s="29" t="s">
        <v>22</v>
      </c>
      <c r="T50" s="31" t="s">
        <v>61</v>
      </c>
      <c r="U50" s="35"/>
      <c r="V50" s="35"/>
      <c r="W50" s="46"/>
      <c r="X50" s="46"/>
    </row>
    <row r="51" spans="1:24" s="13" customFormat="1" ht="67.5" customHeight="1">
      <c r="A51" s="66">
        <v>46</v>
      </c>
      <c r="B51" s="36"/>
      <c r="C51" s="36" t="s">
        <v>793</v>
      </c>
      <c r="D51" s="91" t="s">
        <v>799</v>
      </c>
      <c r="E51" s="36" t="s">
        <v>48</v>
      </c>
      <c r="F51" s="39">
        <v>184894.36</v>
      </c>
      <c r="G51" s="36" t="s">
        <v>46</v>
      </c>
      <c r="H51" s="35" t="s">
        <v>63</v>
      </c>
      <c r="I51" s="35" t="s">
        <v>153</v>
      </c>
      <c r="J51" s="37" t="s">
        <v>183</v>
      </c>
      <c r="K51" s="38">
        <v>43510</v>
      </c>
      <c r="L51" s="38">
        <v>43830</v>
      </c>
      <c r="M51" s="39" t="s">
        <v>22</v>
      </c>
      <c r="N51" s="36">
        <v>246620</v>
      </c>
      <c r="O51" s="35" t="s">
        <v>553</v>
      </c>
      <c r="P51" s="35" t="s">
        <v>554</v>
      </c>
      <c r="Q51" s="18" t="s">
        <v>59</v>
      </c>
      <c r="R51" s="36" t="s">
        <v>22</v>
      </c>
      <c r="S51" s="36" t="s">
        <v>22</v>
      </c>
      <c r="T51" s="40" t="s">
        <v>61</v>
      </c>
      <c r="U51" s="35"/>
      <c r="V51" s="35"/>
      <c r="W51" s="46"/>
      <c r="X51" s="46"/>
    </row>
    <row r="52" spans="1:24" s="13" customFormat="1" ht="42" customHeight="1">
      <c r="A52" s="66">
        <v>47</v>
      </c>
      <c r="B52" s="36" t="s">
        <v>190</v>
      </c>
      <c r="C52" s="36" t="s">
        <v>793</v>
      </c>
      <c r="D52" s="36" t="s">
        <v>799</v>
      </c>
      <c r="E52" s="36"/>
      <c r="F52" s="39">
        <v>35040</v>
      </c>
      <c r="G52" s="36" t="s">
        <v>24</v>
      </c>
      <c r="H52" s="35" t="s">
        <v>185</v>
      </c>
      <c r="I52" s="35" t="s">
        <v>138</v>
      </c>
      <c r="J52" s="37" t="s">
        <v>184</v>
      </c>
      <c r="K52" s="38">
        <v>43511</v>
      </c>
      <c r="L52" s="38">
        <v>43830</v>
      </c>
      <c r="M52" s="39" t="s">
        <v>22</v>
      </c>
      <c r="N52" s="36">
        <v>35040</v>
      </c>
      <c r="O52" s="35" t="s">
        <v>270</v>
      </c>
      <c r="P52" s="35" t="s">
        <v>271</v>
      </c>
      <c r="Q52" s="16" t="s">
        <v>59</v>
      </c>
      <c r="R52" s="29" t="s">
        <v>22</v>
      </c>
      <c r="S52" s="29" t="s">
        <v>22</v>
      </c>
      <c r="T52" s="31" t="s">
        <v>157</v>
      </c>
      <c r="U52" s="35"/>
      <c r="V52" s="35"/>
      <c r="W52" s="46"/>
      <c r="X52" s="46"/>
    </row>
    <row r="53" spans="1:24" s="13" customFormat="1" ht="34.5" customHeight="1">
      <c r="A53" s="66">
        <v>48</v>
      </c>
      <c r="B53" s="36"/>
      <c r="C53" s="36" t="s">
        <v>793</v>
      </c>
      <c r="D53" s="91" t="s">
        <v>798</v>
      </c>
      <c r="E53" s="36" t="s">
        <v>48</v>
      </c>
      <c r="F53" s="39"/>
      <c r="G53" s="36" t="s">
        <v>46</v>
      </c>
      <c r="H53" s="35" t="s">
        <v>438</v>
      </c>
      <c r="I53" s="35" t="s">
        <v>242</v>
      </c>
      <c r="J53" s="37" t="s">
        <v>651</v>
      </c>
      <c r="K53" s="38">
        <v>43514</v>
      </c>
      <c r="L53" s="38">
        <v>43830</v>
      </c>
      <c r="M53" s="39" t="s">
        <v>22</v>
      </c>
      <c r="N53" s="36">
        <v>77000.240000000005</v>
      </c>
      <c r="O53" s="35"/>
      <c r="P53" s="35"/>
      <c r="Q53" s="16" t="s">
        <v>59</v>
      </c>
      <c r="R53" s="29" t="s">
        <v>22</v>
      </c>
      <c r="S53" s="29" t="s">
        <v>22</v>
      </c>
      <c r="T53" s="31" t="s">
        <v>61</v>
      </c>
      <c r="U53" s="35"/>
      <c r="V53" s="35"/>
      <c r="W53" s="46"/>
      <c r="X53" s="46"/>
    </row>
    <row r="54" spans="1:24" s="13" customFormat="1" ht="51" customHeight="1">
      <c r="A54" s="66">
        <v>49</v>
      </c>
      <c r="B54" s="36" t="s">
        <v>190</v>
      </c>
      <c r="C54" s="36" t="s">
        <v>793</v>
      </c>
      <c r="D54" s="36" t="s">
        <v>799</v>
      </c>
      <c r="E54" s="36" t="s">
        <v>203</v>
      </c>
      <c r="F54" s="39">
        <v>7453</v>
      </c>
      <c r="G54" s="36" t="s">
        <v>46</v>
      </c>
      <c r="H54" s="35" t="s">
        <v>160</v>
      </c>
      <c r="I54" s="28" t="s">
        <v>202</v>
      </c>
      <c r="J54" s="37" t="s">
        <v>200</v>
      </c>
      <c r="K54" s="38">
        <v>43516</v>
      </c>
      <c r="L54" s="38">
        <v>43830</v>
      </c>
      <c r="M54" s="39" t="s">
        <v>22</v>
      </c>
      <c r="N54" s="36">
        <v>7453</v>
      </c>
      <c r="O54" s="35" t="s">
        <v>233</v>
      </c>
      <c r="P54" s="35" t="s">
        <v>234</v>
      </c>
      <c r="Q54" s="16" t="s">
        <v>50</v>
      </c>
      <c r="R54" s="29" t="s">
        <v>22</v>
      </c>
      <c r="S54" s="29" t="s">
        <v>22</v>
      </c>
      <c r="T54" s="31" t="s">
        <v>157</v>
      </c>
      <c r="U54" s="35"/>
      <c r="V54" s="35"/>
      <c r="W54" s="46"/>
      <c r="X54" s="46"/>
    </row>
    <row r="55" spans="1:24" s="13" customFormat="1" ht="45" customHeight="1">
      <c r="A55" s="66">
        <v>50</v>
      </c>
      <c r="B55" s="36" t="s">
        <v>190</v>
      </c>
      <c r="C55" s="36" t="s">
        <v>793</v>
      </c>
      <c r="D55" s="36" t="s">
        <v>799</v>
      </c>
      <c r="E55" s="36" t="s">
        <v>423</v>
      </c>
      <c r="F55" s="39">
        <v>313089</v>
      </c>
      <c r="G55" s="36" t="s">
        <v>46</v>
      </c>
      <c r="H55" s="35" t="s">
        <v>160</v>
      </c>
      <c r="I55" s="28" t="s">
        <v>204</v>
      </c>
      <c r="J55" s="37" t="s">
        <v>201</v>
      </c>
      <c r="K55" s="38">
        <v>43516</v>
      </c>
      <c r="L55" s="38">
        <v>43830</v>
      </c>
      <c r="M55" s="39" t="s">
        <v>22</v>
      </c>
      <c r="N55" s="36">
        <v>313089</v>
      </c>
      <c r="O55" s="35" t="s">
        <v>282</v>
      </c>
      <c r="P55" s="35" t="s">
        <v>283</v>
      </c>
      <c r="Q55" s="16" t="s">
        <v>59</v>
      </c>
      <c r="R55" s="29" t="s">
        <v>22</v>
      </c>
      <c r="S55" s="29" t="s">
        <v>22</v>
      </c>
      <c r="T55" s="31" t="s">
        <v>157</v>
      </c>
      <c r="U55" s="35"/>
      <c r="V55" s="35"/>
      <c r="W55" s="46"/>
      <c r="X55" s="46"/>
    </row>
    <row r="56" spans="1:24" s="13" customFormat="1" ht="71.25" customHeight="1">
      <c r="A56" s="66">
        <v>51</v>
      </c>
      <c r="B56" s="36"/>
      <c r="C56" s="36" t="s">
        <v>793</v>
      </c>
      <c r="D56" s="36" t="s">
        <v>799</v>
      </c>
      <c r="E56" s="36" t="s">
        <v>48</v>
      </c>
      <c r="F56" s="39">
        <v>126783.15</v>
      </c>
      <c r="G56" s="36" t="s">
        <v>46</v>
      </c>
      <c r="H56" s="35" t="s">
        <v>67</v>
      </c>
      <c r="I56" s="35" t="s">
        <v>242</v>
      </c>
      <c r="J56" s="37" t="s">
        <v>243</v>
      </c>
      <c r="K56" s="38">
        <v>43528</v>
      </c>
      <c r="L56" s="38">
        <v>43830</v>
      </c>
      <c r="M56" s="39" t="s">
        <v>22</v>
      </c>
      <c r="N56" s="36">
        <v>154755.16</v>
      </c>
      <c r="O56" s="35" t="s">
        <v>777</v>
      </c>
      <c r="P56" s="35" t="s">
        <v>778</v>
      </c>
      <c r="Q56" s="16" t="s">
        <v>59</v>
      </c>
      <c r="R56" s="29" t="s">
        <v>22</v>
      </c>
      <c r="S56" s="29" t="s">
        <v>22</v>
      </c>
      <c r="T56" s="31" t="s">
        <v>61</v>
      </c>
      <c r="U56" s="35"/>
      <c r="V56" s="35"/>
      <c r="W56" s="46"/>
      <c r="X56" s="46"/>
    </row>
    <row r="57" spans="1:24" s="13" customFormat="1" ht="87" customHeight="1">
      <c r="A57" s="66">
        <v>52</v>
      </c>
      <c r="B57" s="36"/>
      <c r="C57" s="36" t="s">
        <v>793</v>
      </c>
      <c r="D57" s="36" t="s">
        <v>799</v>
      </c>
      <c r="E57" s="36" t="s">
        <v>48</v>
      </c>
      <c r="F57" s="39">
        <v>38308</v>
      </c>
      <c r="G57" s="36" t="s">
        <v>46</v>
      </c>
      <c r="H57" s="35" t="s">
        <v>67</v>
      </c>
      <c r="I57" s="35" t="s">
        <v>86</v>
      </c>
      <c r="J57" s="37" t="s">
        <v>244</v>
      </c>
      <c r="K57" s="38">
        <v>43528</v>
      </c>
      <c r="L57" s="38">
        <v>43830</v>
      </c>
      <c r="M57" s="39" t="s">
        <v>22</v>
      </c>
      <c r="N57" s="36">
        <v>42700</v>
      </c>
      <c r="O57" s="35" t="s">
        <v>753</v>
      </c>
      <c r="P57" s="35" t="s">
        <v>754</v>
      </c>
      <c r="Q57" s="16" t="s">
        <v>59</v>
      </c>
      <c r="R57" s="29" t="s">
        <v>22</v>
      </c>
      <c r="S57" s="29" t="s">
        <v>22</v>
      </c>
      <c r="T57" s="31" t="s">
        <v>61</v>
      </c>
      <c r="U57" s="35"/>
      <c r="V57" s="35"/>
      <c r="W57" s="46"/>
      <c r="X57" s="46"/>
    </row>
    <row r="58" spans="1:24" s="13" customFormat="1" ht="34.5" customHeight="1">
      <c r="A58" s="66">
        <v>53</v>
      </c>
      <c r="B58" s="36"/>
      <c r="C58" s="36" t="s">
        <v>793</v>
      </c>
      <c r="D58" s="36" t="s">
        <v>799</v>
      </c>
      <c r="E58" s="36" t="s">
        <v>48</v>
      </c>
      <c r="F58" s="39"/>
      <c r="G58" s="36" t="s">
        <v>46</v>
      </c>
      <c r="H58" s="35" t="s">
        <v>67</v>
      </c>
      <c r="I58" s="35" t="s">
        <v>89</v>
      </c>
      <c r="J58" s="37" t="s">
        <v>245</v>
      </c>
      <c r="K58" s="38">
        <v>43528</v>
      </c>
      <c r="L58" s="38">
        <v>43830</v>
      </c>
      <c r="M58" s="39" t="s">
        <v>22</v>
      </c>
      <c r="N58" s="36">
        <v>30650</v>
      </c>
      <c r="O58" s="95"/>
      <c r="P58" s="35"/>
      <c r="Q58" s="16" t="s">
        <v>59</v>
      </c>
      <c r="R58" s="29" t="s">
        <v>22</v>
      </c>
      <c r="S58" s="29" t="s">
        <v>22</v>
      </c>
      <c r="T58" s="31" t="s">
        <v>61</v>
      </c>
      <c r="U58" s="35"/>
      <c r="V58" s="35"/>
      <c r="W58" s="46"/>
      <c r="X58" s="46"/>
    </row>
    <row r="59" spans="1:24" s="13" customFormat="1" ht="42" customHeight="1">
      <c r="A59" s="66">
        <v>54</v>
      </c>
      <c r="B59" s="36" t="s">
        <v>190</v>
      </c>
      <c r="C59" s="36" t="s">
        <v>796</v>
      </c>
      <c r="D59" s="36" t="s">
        <v>799</v>
      </c>
      <c r="E59" s="36" t="s">
        <v>248</v>
      </c>
      <c r="F59" s="39">
        <v>21100</v>
      </c>
      <c r="G59" s="36" t="s">
        <v>46</v>
      </c>
      <c r="H59" s="35" t="s">
        <v>254</v>
      </c>
      <c r="I59" s="35" t="s">
        <v>249</v>
      </c>
      <c r="J59" s="37" t="s">
        <v>247</v>
      </c>
      <c r="K59" s="38">
        <v>43529</v>
      </c>
      <c r="L59" s="38">
        <v>43830</v>
      </c>
      <c r="M59" s="39" t="s">
        <v>22</v>
      </c>
      <c r="N59" s="36">
        <v>21100</v>
      </c>
      <c r="O59" s="35" t="s">
        <v>387</v>
      </c>
      <c r="P59" s="35" t="s">
        <v>388</v>
      </c>
      <c r="Q59" s="16" t="s">
        <v>50</v>
      </c>
      <c r="R59" s="29" t="s">
        <v>22</v>
      </c>
      <c r="S59" s="29" t="s">
        <v>22</v>
      </c>
      <c r="T59" s="31" t="s">
        <v>157</v>
      </c>
      <c r="U59" s="35"/>
      <c r="V59" s="35"/>
      <c r="W59" s="46"/>
      <c r="X59" s="46"/>
    </row>
    <row r="60" spans="1:24" s="13" customFormat="1" ht="90" customHeight="1">
      <c r="A60" s="66">
        <v>55</v>
      </c>
      <c r="B60" s="36"/>
      <c r="C60" s="36" t="s">
        <v>793</v>
      </c>
      <c r="D60" s="36" t="s">
        <v>799</v>
      </c>
      <c r="E60" s="36" t="s">
        <v>48</v>
      </c>
      <c r="F60" s="39">
        <v>267877.40000000002</v>
      </c>
      <c r="G60" s="36" t="s">
        <v>46</v>
      </c>
      <c r="H60" s="35" t="s">
        <v>275</v>
      </c>
      <c r="I60" s="35" t="s">
        <v>242</v>
      </c>
      <c r="J60" s="37" t="s">
        <v>276</v>
      </c>
      <c r="K60" s="38">
        <v>43536</v>
      </c>
      <c r="L60" s="38">
        <v>43830</v>
      </c>
      <c r="M60" s="39" t="s">
        <v>22</v>
      </c>
      <c r="N60" s="36">
        <v>271534</v>
      </c>
      <c r="O60" s="35" t="s">
        <v>720</v>
      </c>
      <c r="P60" s="35" t="s">
        <v>721</v>
      </c>
      <c r="Q60" s="18" t="s">
        <v>59</v>
      </c>
      <c r="R60" s="36" t="s">
        <v>22</v>
      </c>
      <c r="S60" s="36" t="s">
        <v>22</v>
      </c>
      <c r="T60" s="40" t="s">
        <v>61</v>
      </c>
      <c r="U60" s="35"/>
      <c r="V60" s="35"/>
      <c r="W60" s="46"/>
      <c r="X60" s="46"/>
    </row>
    <row r="61" spans="1:24" s="73" customFormat="1" ht="50.25" customHeight="1">
      <c r="A61" s="66">
        <v>56</v>
      </c>
      <c r="B61" s="68" t="s">
        <v>190</v>
      </c>
      <c r="C61" s="68" t="s">
        <v>793</v>
      </c>
      <c r="D61" s="94" t="s">
        <v>800</v>
      </c>
      <c r="E61" s="68" t="s">
        <v>48</v>
      </c>
      <c r="F61" s="70">
        <v>28227.88</v>
      </c>
      <c r="G61" s="68" t="s">
        <v>46</v>
      </c>
      <c r="H61" s="67" t="s">
        <v>438</v>
      </c>
      <c r="I61" s="67" t="s">
        <v>439</v>
      </c>
      <c r="J61" s="64" t="s">
        <v>441</v>
      </c>
      <c r="K61" s="69">
        <v>43557</v>
      </c>
      <c r="L61" s="69">
        <v>43830</v>
      </c>
      <c r="M61" s="70">
        <v>85560</v>
      </c>
      <c r="N61" s="68">
        <v>28227.88</v>
      </c>
      <c r="O61" s="67" t="s">
        <v>555</v>
      </c>
      <c r="P61" s="67" t="s">
        <v>556</v>
      </c>
      <c r="Q61" s="71" t="s">
        <v>433</v>
      </c>
      <c r="R61" s="68">
        <v>57332.12</v>
      </c>
      <c r="S61" s="68" t="s">
        <v>440</v>
      </c>
      <c r="T61" s="34" t="s">
        <v>61</v>
      </c>
      <c r="U61" s="67" t="s">
        <v>435</v>
      </c>
      <c r="V61" s="67" t="s">
        <v>10</v>
      </c>
      <c r="W61" s="72"/>
      <c r="X61" s="72"/>
    </row>
    <row r="62" spans="1:24" s="73" customFormat="1" ht="155.25" customHeight="1">
      <c r="A62" s="66">
        <v>57</v>
      </c>
      <c r="B62" s="68" t="s">
        <v>190</v>
      </c>
      <c r="C62" s="68" t="s">
        <v>793</v>
      </c>
      <c r="D62" s="68" t="s">
        <v>800</v>
      </c>
      <c r="E62" s="68" t="s">
        <v>48</v>
      </c>
      <c r="F62" s="70">
        <v>107399.11</v>
      </c>
      <c r="G62" s="68" t="s">
        <v>46</v>
      </c>
      <c r="H62" s="67" t="s">
        <v>430</v>
      </c>
      <c r="I62" s="67" t="s">
        <v>431</v>
      </c>
      <c r="J62" s="64" t="s">
        <v>432</v>
      </c>
      <c r="K62" s="69">
        <v>43558</v>
      </c>
      <c r="L62" s="69">
        <v>43830</v>
      </c>
      <c r="M62" s="70">
        <v>143200</v>
      </c>
      <c r="N62" s="68">
        <v>107399.11</v>
      </c>
      <c r="O62" s="67" t="s">
        <v>767</v>
      </c>
      <c r="P62" s="67" t="s">
        <v>768</v>
      </c>
      <c r="Q62" s="71" t="s">
        <v>433</v>
      </c>
      <c r="R62" s="68">
        <v>35800.89</v>
      </c>
      <c r="S62" s="68" t="s">
        <v>434</v>
      </c>
      <c r="T62" s="34" t="s">
        <v>61</v>
      </c>
      <c r="U62" s="67" t="s">
        <v>435</v>
      </c>
      <c r="V62" s="67" t="s">
        <v>10</v>
      </c>
      <c r="W62" s="72"/>
      <c r="X62" s="72"/>
    </row>
    <row r="63" spans="1:24" s="73" customFormat="1" ht="107.25" customHeight="1">
      <c r="A63" s="66">
        <v>58</v>
      </c>
      <c r="B63" s="68"/>
      <c r="C63" s="68" t="s">
        <v>793</v>
      </c>
      <c r="D63" s="68" t="s">
        <v>800</v>
      </c>
      <c r="E63" s="68" t="s">
        <v>48</v>
      </c>
      <c r="F63" s="70">
        <v>45669.75</v>
      </c>
      <c r="G63" s="68" t="s">
        <v>46</v>
      </c>
      <c r="H63" s="67" t="s">
        <v>430</v>
      </c>
      <c r="I63" s="67" t="s">
        <v>177</v>
      </c>
      <c r="J63" s="64" t="s">
        <v>437</v>
      </c>
      <c r="K63" s="69">
        <v>43558</v>
      </c>
      <c r="L63" s="69">
        <v>43830</v>
      </c>
      <c r="M63" s="70">
        <v>101654</v>
      </c>
      <c r="N63" s="68">
        <v>79281.61</v>
      </c>
      <c r="O63" s="67" t="s">
        <v>660</v>
      </c>
      <c r="P63" s="67" t="s">
        <v>661</v>
      </c>
      <c r="Q63" s="71" t="s">
        <v>433</v>
      </c>
      <c r="R63" s="68">
        <v>22372.39</v>
      </c>
      <c r="S63" s="68" t="s">
        <v>436</v>
      </c>
      <c r="T63" s="34" t="s">
        <v>61</v>
      </c>
      <c r="U63" s="67" t="s">
        <v>435</v>
      </c>
      <c r="V63" s="67" t="s">
        <v>10</v>
      </c>
      <c r="W63" s="72"/>
      <c r="X63" s="72"/>
    </row>
    <row r="64" spans="1:24" s="13" customFormat="1" ht="34.5" customHeight="1">
      <c r="A64" s="66">
        <v>59</v>
      </c>
      <c r="B64" s="36" t="s">
        <v>190</v>
      </c>
      <c r="C64" s="36" t="s">
        <v>793</v>
      </c>
      <c r="D64" s="36" t="s">
        <v>799</v>
      </c>
      <c r="E64" s="36" t="s">
        <v>423</v>
      </c>
      <c r="F64" s="39">
        <v>324000</v>
      </c>
      <c r="G64" s="36" t="s">
        <v>46</v>
      </c>
      <c r="H64" s="35" t="s">
        <v>349</v>
      </c>
      <c r="I64" s="35" t="s">
        <v>350</v>
      </c>
      <c r="J64" s="37" t="s">
        <v>351</v>
      </c>
      <c r="K64" s="38">
        <v>43559</v>
      </c>
      <c r="L64" s="38">
        <v>43830</v>
      </c>
      <c r="M64" s="39" t="s">
        <v>22</v>
      </c>
      <c r="N64" s="36">
        <v>324000</v>
      </c>
      <c r="O64" s="35" t="s">
        <v>467</v>
      </c>
      <c r="P64" s="35" t="s">
        <v>469</v>
      </c>
      <c r="Q64" s="16" t="s">
        <v>59</v>
      </c>
      <c r="R64" s="29" t="s">
        <v>22</v>
      </c>
      <c r="S64" s="29" t="s">
        <v>22</v>
      </c>
      <c r="T64" s="31" t="s">
        <v>375</v>
      </c>
      <c r="U64" s="35"/>
      <c r="V64" s="35"/>
      <c r="W64" s="46"/>
      <c r="X64" s="46"/>
    </row>
    <row r="65" spans="1:24" s="13" customFormat="1" ht="34.5" customHeight="1">
      <c r="A65" s="66">
        <v>60</v>
      </c>
      <c r="B65" s="36" t="s">
        <v>190</v>
      </c>
      <c r="C65" s="36" t="s">
        <v>793</v>
      </c>
      <c r="D65" s="36" t="s">
        <v>799</v>
      </c>
      <c r="E65" s="36" t="s">
        <v>423</v>
      </c>
      <c r="F65" s="39">
        <v>224150</v>
      </c>
      <c r="G65" s="36" t="s">
        <v>46</v>
      </c>
      <c r="H65" s="35" t="s">
        <v>349</v>
      </c>
      <c r="I65" s="35" t="s">
        <v>352</v>
      </c>
      <c r="J65" s="37" t="s">
        <v>353</v>
      </c>
      <c r="K65" s="38">
        <v>43559</v>
      </c>
      <c r="L65" s="38">
        <v>43830</v>
      </c>
      <c r="M65" s="39" t="s">
        <v>22</v>
      </c>
      <c r="N65" s="36">
        <v>224150</v>
      </c>
      <c r="O65" s="35" t="s">
        <v>468</v>
      </c>
      <c r="P65" s="35" t="s">
        <v>576</v>
      </c>
      <c r="Q65" s="16" t="s">
        <v>59</v>
      </c>
      <c r="R65" s="29" t="s">
        <v>22</v>
      </c>
      <c r="S65" s="29" t="s">
        <v>22</v>
      </c>
      <c r="T65" s="31" t="s">
        <v>375</v>
      </c>
      <c r="U65" s="35"/>
      <c r="V65" s="35"/>
      <c r="W65" s="46"/>
      <c r="X65" s="46"/>
    </row>
    <row r="66" spans="1:24" s="13" customFormat="1" ht="105" customHeight="1">
      <c r="A66" s="66">
        <v>61</v>
      </c>
      <c r="B66" s="36"/>
      <c r="C66" s="36" t="s">
        <v>793</v>
      </c>
      <c r="D66" s="36" t="s">
        <v>799</v>
      </c>
      <c r="E66" s="36" t="s">
        <v>407</v>
      </c>
      <c r="F66" s="39">
        <v>135348.82</v>
      </c>
      <c r="G66" s="36" t="s">
        <v>46</v>
      </c>
      <c r="H66" s="35" t="s">
        <v>67</v>
      </c>
      <c r="I66" s="35" t="s">
        <v>242</v>
      </c>
      <c r="J66" s="37" t="s">
        <v>354</v>
      </c>
      <c r="K66" s="38">
        <v>43560</v>
      </c>
      <c r="L66" s="38">
        <v>43830</v>
      </c>
      <c r="M66" s="39" t="s">
        <v>22</v>
      </c>
      <c r="N66" s="36">
        <v>147743.78</v>
      </c>
      <c r="O66" s="35" t="s">
        <v>775</v>
      </c>
      <c r="P66" s="35" t="s">
        <v>776</v>
      </c>
      <c r="Q66" s="16" t="s">
        <v>59</v>
      </c>
      <c r="R66" s="29" t="s">
        <v>22</v>
      </c>
      <c r="S66" s="29" t="s">
        <v>22</v>
      </c>
      <c r="T66" s="31" t="s">
        <v>61</v>
      </c>
      <c r="U66" s="35"/>
      <c r="V66" s="35"/>
      <c r="W66" s="46"/>
      <c r="X66" s="46"/>
    </row>
    <row r="67" spans="1:24" s="13" customFormat="1" ht="102.75" customHeight="1">
      <c r="A67" s="66">
        <v>62</v>
      </c>
      <c r="B67" s="36"/>
      <c r="C67" s="36" t="s">
        <v>793</v>
      </c>
      <c r="D67" s="36" t="s">
        <v>799</v>
      </c>
      <c r="E67" s="36" t="s">
        <v>407</v>
      </c>
      <c r="F67" s="39">
        <v>170510</v>
      </c>
      <c r="G67" s="36" t="s">
        <v>46</v>
      </c>
      <c r="H67" s="35" t="s">
        <v>74</v>
      </c>
      <c r="I67" s="35" t="s">
        <v>242</v>
      </c>
      <c r="J67" s="37" t="s">
        <v>355</v>
      </c>
      <c r="K67" s="38">
        <v>43560</v>
      </c>
      <c r="L67" s="38">
        <v>43830</v>
      </c>
      <c r="M67" s="39" t="s">
        <v>22</v>
      </c>
      <c r="N67" s="36">
        <v>185470</v>
      </c>
      <c r="O67" s="35" t="s">
        <v>725</v>
      </c>
      <c r="P67" s="35" t="s">
        <v>726</v>
      </c>
      <c r="Q67" s="16" t="s">
        <v>59</v>
      </c>
      <c r="R67" s="29" t="s">
        <v>22</v>
      </c>
      <c r="S67" s="29" t="s">
        <v>22</v>
      </c>
      <c r="T67" s="31" t="s">
        <v>61</v>
      </c>
      <c r="U67" s="35"/>
      <c r="V67" s="35"/>
      <c r="W67" s="46"/>
      <c r="X67" s="46"/>
    </row>
    <row r="68" spans="1:24" s="13" customFormat="1" ht="34.5" customHeight="1">
      <c r="A68" s="66">
        <v>63</v>
      </c>
      <c r="B68" s="36" t="s">
        <v>190</v>
      </c>
      <c r="C68" s="36" t="s">
        <v>793</v>
      </c>
      <c r="D68" s="36" t="s">
        <v>798</v>
      </c>
      <c r="E68" s="36"/>
      <c r="F68" s="39">
        <v>49956</v>
      </c>
      <c r="G68" s="36" t="s">
        <v>24</v>
      </c>
      <c r="H68" s="35" t="s">
        <v>141</v>
      </c>
      <c r="I68" s="35" t="s">
        <v>419</v>
      </c>
      <c r="J68" s="37" t="s">
        <v>420</v>
      </c>
      <c r="K68" s="38">
        <v>43565</v>
      </c>
      <c r="L68" s="38">
        <v>43830</v>
      </c>
      <c r="M68" s="39" t="s">
        <v>22</v>
      </c>
      <c r="N68" s="36">
        <v>49956</v>
      </c>
      <c r="O68" s="35" t="s">
        <v>806</v>
      </c>
      <c r="P68" s="35" t="s">
        <v>807</v>
      </c>
      <c r="Q68" s="16" t="s">
        <v>59</v>
      </c>
      <c r="R68" s="29" t="s">
        <v>22</v>
      </c>
      <c r="S68" s="29" t="s">
        <v>22</v>
      </c>
      <c r="T68" s="31" t="s">
        <v>252</v>
      </c>
      <c r="U68" s="35"/>
      <c r="V68" s="35"/>
      <c r="W68" s="46"/>
      <c r="X68" s="46"/>
    </row>
    <row r="69" spans="1:24" s="73" customFormat="1" ht="34.5" customHeight="1">
      <c r="A69" s="66">
        <v>64</v>
      </c>
      <c r="B69" s="68"/>
      <c r="C69" s="68" t="s">
        <v>793</v>
      </c>
      <c r="D69" s="68" t="s">
        <v>800</v>
      </c>
      <c r="E69" s="68" t="s">
        <v>445</v>
      </c>
      <c r="F69" s="70">
        <v>3123630</v>
      </c>
      <c r="G69" s="68" t="s">
        <v>46</v>
      </c>
      <c r="H69" s="67" t="s">
        <v>442</v>
      </c>
      <c r="I69" s="67" t="s">
        <v>443</v>
      </c>
      <c r="J69" s="64" t="s">
        <v>448</v>
      </c>
      <c r="K69" s="69">
        <v>43573</v>
      </c>
      <c r="L69" s="69">
        <v>43830</v>
      </c>
      <c r="M69" s="70">
        <v>10412100</v>
      </c>
      <c r="N69" s="68">
        <v>10412100</v>
      </c>
      <c r="O69" s="67" t="s">
        <v>493</v>
      </c>
      <c r="P69" s="67"/>
      <c r="Q69" s="71" t="s">
        <v>433</v>
      </c>
      <c r="R69" s="68" t="s">
        <v>22</v>
      </c>
      <c r="S69" s="68" t="s">
        <v>444</v>
      </c>
      <c r="T69" s="34" t="s">
        <v>251</v>
      </c>
      <c r="U69" s="67" t="s">
        <v>446</v>
      </c>
      <c r="V69" s="67"/>
      <c r="W69" s="72"/>
      <c r="X69" s="72"/>
    </row>
    <row r="70" spans="1:24" s="13" customFormat="1" ht="63" customHeight="1">
      <c r="A70" s="66">
        <v>65</v>
      </c>
      <c r="B70" s="36"/>
      <c r="C70" s="36" t="s">
        <v>793</v>
      </c>
      <c r="D70" s="36" t="s">
        <v>799</v>
      </c>
      <c r="E70" s="36" t="s">
        <v>407</v>
      </c>
      <c r="F70" s="39">
        <v>94640</v>
      </c>
      <c r="G70" s="36" t="s">
        <v>46</v>
      </c>
      <c r="H70" s="35" t="s">
        <v>74</v>
      </c>
      <c r="I70" s="35" t="s">
        <v>405</v>
      </c>
      <c r="J70" s="37" t="s">
        <v>406</v>
      </c>
      <c r="K70" s="38">
        <v>43574</v>
      </c>
      <c r="L70" s="38">
        <v>43830</v>
      </c>
      <c r="M70" s="39" t="s">
        <v>22</v>
      </c>
      <c r="N70" s="36">
        <v>100550</v>
      </c>
      <c r="O70" s="35" t="s">
        <v>710</v>
      </c>
      <c r="P70" s="35" t="s">
        <v>711</v>
      </c>
      <c r="Q70" s="16" t="s">
        <v>59</v>
      </c>
      <c r="R70" s="29" t="s">
        <v>22</v>
      </c>
      <c r="S70" s="29" t="s">
        <v>22</v>
      </c>
      <c r="T70" s="31" t="s">
        <v>61</v>
      </c>
      <c r="U70" s="35"/>
      <c r="V70" s="35"/>
      <c r="W70" s="46"/>
      <c r="X70" s="46"/>
    </row>
    <row r="71" spans="1:24" s="13" customFormat="1" ht="34.5" customHeight="1">
      <c r="A71" s="66">
        <v>66</v>
      </c>
      <c r="B71" s="36" t="s">
        <v>190</v>
      </c>
      <c r="C71" s="36" t="s">
        <v>793</v>
      </c>
      <c r="D71" s="36" t="s">
        <v>799</v>
      </c>
      <c r="E71" s="36"/>
      <c r="F71" s="39">
        <v>284028.2</v>
      </c>
      <c r="G71" s="36" t="s">
        <v>24</v>
      </c>
      <c r="H71" s="35" t="s">
        <v>409</v>
      </c>
      <c r="I71" s="35" t="s">
        <v>410</v>
      </c>
      <c r="J71" s="37" t="s">
        <v>408</v>
      </c>
      <c r="K71" s="38">
        <v>43577</v>
      </c>
      <c r="L71" s="38">
        <v>43830</v>
      </c>
      <c r="M71" s="39" t="s">
        <v>22</v>
      </c>
      <c r="N71" s="36">
        <v>284028.2</v>
      </c>
      <c r="O71" s="35" t="s">
        <v>623</v>
      </c>
      <c r="P71" s="35" t="s">
        <v>724</v>
      </c>
      <c r="Q71" s="16" t="s">
        <v>59</v>
      </c>
      <c r="R71" s="29" t="s">
        <v>22</v>
      </c>
      <c r="S71" s="29" t="s">
        <v>22</v>
      </c>
      <c r="T71" s="31" t="s">
        <v>251</v>
      </c>
      <c r="U71" s="35"/>
      <c r="V71" s="35"/>
      <c r="W71" s="46"/>
      <c r="X71" s="46"/>
    </row>
    <row r="72" spans="1:24" s="13" customFormat="1" ht="34.5" customHeight="1">
      <c r="A72" s="66">
        <v>67</v>
      </c>
      <c r="B72" s="36" t="s">
        <v>190</v>
      </c>
      <c r="C72" s="36" t="s">
        <v>793</v>
      </c>
      <c r="D72" s="36" t="s">
        <v>799</v>
      </c>
      <c r="E72" s="36"/>
      <c r="F72" s="39">
        <v>9932</v>
      </c>
      <c r="G72" s="36" t="s">
        <v>24</v>
      </c>
      <c r="H72" s="35" t="s">
        <v>545</v>
      </c>
      <c r="I72" s="35" t="s">
        <v>417</v>
      </c>
      <c r="J72" s="37" t="s">
        <v>414</v>
      </c>
      <c r="K72" s="38">
        <v>43574</v>
      </c>
      <c r="L72" s="38">
        <v>43830</v>
      </c>
      <c r="M72" s="39" t="s">
        <v>22</v>
      </c>
      <c r="N72" s="36">
        <v>99932</v>
      </c>
      <c r="O72" s="35" t="s">
        <v>533</v>
      </c>
      <c r="P72" s="35" t="s">
        <v>534</v>
      </c>
      <c r="Q72" s="16" t="s">
        <v>59</v>
      </c>
      <c r="R72" s="29" t="s">
        <v>22</v>
      </c>
      <c r="S72" s="29" t="s">
        <v>22</v>
      </c>
      <c r="T72" s="31" t="s">
        <v>250</v>
      </c>
      <c r="U72" s="35"/>
      <c r="V72" s="35"/>
      <c r="W72" s="46"/>
      <c r="X72" s="46"/>
    </row>
    <row r="73" spans="1:24" s="13" customFormat="1" ht="34.5" customHeight="1">
      <c r="A73" s="66">
        <v>68</v>
      </c>
      <c r="B73" s="36" t="s">
        <v>190</v>
      </c>
      <c r="C73" s="36" t="s">
        <v>794</v>
      </c>
      <c r="D73" s="36" t="s">
        <v>799</v>
      </c>
      <c r="E73" s="36" t="s">
        <v>531</v>
      </c>
      <c r="F73" s="39">
        <v>43480</v>
      </c>
      <c r="G73" s="36" t="s">
        <v>46</v>
      </c>
      <c r="H73" s="35" t="s">
        <v>412</v>
      </c>
      <c r="I73" s="35" t="s">
        <v>413</v>
      </c>
      <c r="J73" s="37" t="s">
        <v>411</v>
      </c>
      <c r="K73" s="38">
        <v>43581</v>
      </c>
      <c r="L73" s="38">
        <v>43830</v>
      </c>
      <c r="M73" s="39" t="s">
        <v>22</v>
      </c>
      <c r="N73" s="36">
        <v>43480</v>
      </c>
      <c r="O73" s="35" t="s">
        <v>517</v>
      </c>
      <c r="P73" s="35" t="s">
        <v>518</v>
      </c>
      <c r="Q73" s="16" t="s">
        <v>50</v>
      </c>
      <c r="R73" s="29" t="s">
        <v>22</v>
      </c>
      <c r="S73" s="29" t="s">
        <v>22</v>
      </c>
      <c r="T73" s="31" t="s">
        <v>532</v>
      </c>
      <c r="U73" s="35"/>
      <c r="V73" s="35"/>
      <c r="W73" s="46"/>
      <c r="X73" s="46"/>
    </row>
    <row r="74" spans="1:24" s="73" customFormat="1" ht="34.5" customHeight="1">
      <c r="A74" s="66">
        <v>69</v>
      </c>
      <c r="B74" s="68" t="s">
        <v>190</v>
      </c>
      <c r="C74" s="68" t="s">
        <v>793</v>
      </c>
      <c r="D74" s="68" t="s">
        <v>800</v>
      </c>
      <c r="E74" s="68" t="s">
        <v>423</v>
      </c>
      <c r="F74" s="70">
        <v>779980.5</v>
      </c>
      <c r="G74" s="68" t="s">
        <v>46</v>
      </c>
      <c r="H74" s="67" t="s">
        <v>349</v>
      </c>
      <c r="I74" s="67" t="s">
        <v>450</v>
      </c>
      <c r="J74" s="64" t="s">
        <v>451</v>
      </c>
      <c r="K74" s="69">
        <v>43578</v>
      </c>
      <c r="L74" s="69">
        <v>43830</v>
      </c>
      <c r="M74" s="70">
        <v>783900</v>
      </c>
      <c r="N74" s="68">
        <v>779980.5</v>
      </c>
      <c r="O74" s="67" t="s">
        <v>729</v>
      </c>
      <c r="P74" s="67" t="s">
        <v>734</v>
      </c>
      <c r="Q74" s="71" t="s">
        <v>433</v>
      </c>
      <c r="R74" s="68">
        <v>3919.5</v>
      </c>
      <c r="S74" s="68" t="s">
        <v>449</v>
      </c>
      <c r="T74" s="34" t="s">
        <v>375</v>
      </c>
      <c r="U74" s="67" t="s">
        <v>435</v>
      </c>
      <c r="V74" s="67" t="s">
        <v>10</v>
      </c>
      <c r="W74" s="72"/>
      <c r="X74" s="72"/>
    </row>
    <row r="75" spans="1:24" s="73" customFormat="1" ht="34.5" customHeight="1">
      <c r="A75" s="66">
        <v>70</v>
      </c>
      <c r="B75" s="68" t="s">
        <v>190</v>
      </c>
      <c r="C75" s="68" t="s">
        <v>793</v>
      </c>
      <c r="D75" s="68" t="s">
        <v>800</v>
      </c>
      <c r="E75" s="68" t="s">
        <v>423</v>
      </c>
      <c r="F75" s="70">
        <v>786384</v>
      </c>
      <c r="G75" s="68" t="s">
        <v>46</v>
      </c>
      <c r="H75" s="67" t="s">
        <v>349</v>
      </c>
      <c r="I75" s="75" t="s">
        <v>452</v>
      </c>
      <c r="J75" s="64" t="s">
        <v>456</v>
      </c>
      <c r="K75" s="69">
        <v>43584</v>
      </c>
      <c r="L75" s="69">
        <v>43830</v>
      </c>
      <c r="M75" s="70">
        <v>819150</v>
      </c>
      <c r="N75" s="68">
        <v>786384</v>
      </c>
      <c r="O75" s="67" t="s">
        <v>662</v>
      </c>
      <c r="P75" s="67" t="s">
        <v>663</v>
      </c>
      <c r="Q75" s="71" t="s">
        <v>433</v>
      </c>
      <c r="R75" s="68">
        <v>32766</v>
      </c>
      <c r="S75" s="68" t="s">
        <v>453</v>
      </c>
      <c r="T75" s="34" t="s">
        <v>375</v>
      </c>
      <c r="U75" s="67" t="s">
        <v>435</v>
      </c>
      <c r="V75" s="67" t="s">
        <v>10</v>
      </c>
      <c r="W75" s="72"/>
      <c r="X75" s="72"/>
    </row>
    <row r="76" spans="1:24" s="73" customFormat="1" ht="53.25" customHeight="1">
      <c r="A76" s="66">
        <v>71</v>
      </c>
      <c r="B76" s="68" t="s">
        <v>190</v>
      </c>
      <c r="C76" s="68" t="s">
        <v>793</v>
      </c>
      <c r="D76" s="68" t="s">
        <v>800</v>
      </c>
      <c r="E76" s="68" t="s">
        <v>423</v>
      </c>
      <c r="F76" s="70">
        <v>789750</v>
      </c>
      <c r="G76" s="68" t="s">
        <v>46</v>
      </c>
      <c r="H76" s="67" t="s">
        <v>349</v>
      </c>
      <c r="I76" s="75" t="s">
        <v>454</v>
      </c>
      <c r="J76" s="64" t="s">
        <v>457</v>
      </c>
      <c r="K76" s="69">
        <v>43584</v>
      </c>
      <c r="L76" s="69">
        <v>43830</v>
      </c>
      <c r="M76" s="70">
        <v>975000</v>
      </c>
      <c r="N76" s="68">
        <v>789750</v>
      </c>
      <c r="O76" s="67" t="s">
        <v>779</v>
      </c>
      <c r="P76" s="67" t="s">
        <v>780</v>
      </c>
      <c r="Q76" s="71" t="s">
        <v>433</v>
      </c>
      <c r="R76" s="68">
        <v>185250</v>
      </c>
      <c r="S76" s="68" t="s">
        <v>455</v>
      </c>
      <c r="T76" s="34" t="s">
        <v>375</v>
      </c>
      <c r="U76" s="67" t="s">
        <v>435</v>
      </c>
      <c r="V76" s="67" t="s">
        <v>10</v>
      </c>
      <c r="W76" s="72"/>
      <c r="X76" s="72"/>
    </row>
    <row r="77" spans="1:24" s="73" customFormat="1" ht="48.75" customHeight="1">
      <c r="A77" s="66">
        <v>72</v>
      </c>
      <c r="B77" s="68"/>
      <c r="C77" s="68" t="s">
        <v>793</v>
      </c>
      <c r="D77" s="68" t="s">
        <v>800</v>
      </c>
      <c r="E77" s="68" t="s">
        <v>423</v>
      </c>
      <c r="F77" s="70"/>
      <c r="G77" s="68" t="s">
        <v>46</v>
      </c>
      <c r="H77" s="67" t="s">
        <v>458</v>
      </c>
      <c r="I77" s="74" t="s">
        <v>459</v>
      </c>
      <c r="J77" s="64" t="s">
        <v>460</v>
      </c>
      <c r="K77" s="69">
        <v>43580</v>
      </c>
      <c r="L77" s="69">
        <v>43830</v>
      </c>
      <c r="M77" s="70">
        <v>248450.6</v>
      </c>
      <c r="N77" s="68">
        <v>126304.18</v>
      </c>
      <c r="O77" s="67"/>
      <c r="P77" s="67"/>
      <c r="Q77" s="71" t="s">
        <v>433</v>
      </c>
      <c r="R77" s="68">
        <v>122146.42</v>
      </c>
      <c r="S77" s="68" t="s">
        <v>461</v>
      </c>
      <c r="T77" s="34" t="s">
        <v>375</v>
      </c>
      <c r="U77" s="67" t="s">
        <v>435</v>
      </c>
      <c r="V77" s="67" t="s">
        <v>10</v>
      </c>
      <c r="W77" s="72"/>
      <c r="X77" s="72"/>
    </row>
    <row r="78" spans="1:24" s="13" customFormat="1" ht="54.75" customHeight="1">
      <c r="A78" s="66">
        <v>73</v>
      </c>
      <c r="B78" s="36"/>
      <c r="C78" s="36" t="s">
        <v>793</v>
      </c>
      <c r="D78" s="36" t="s">
        <v>799</v>
      </c>
      <c r="E78" s="36" t="s">
        <v>407</v>
      </c>
      <c r="F78" s="39">
        <v>161212.25</v>
      </c>
      <c r="G78" s="36" t="s">
        <v>46</v>
      </c>
      <c r="H78" s="35" t="s">
        <v>74</v>
      </c>
      <c r="I78" s="35" t="s">
        <v>405</v>
      </c>
      <c r="J78" s="37" t="s">
        <v>473</v>
      </c>
      <c r="K78" s="38">
        <v>43580</v>
      </c>
      <c r="L78" s="38">
        <v>43830</v>
      </c>
      <c r="M78" s="39" t="s">
        <v>22</v>
      </c>
      <c r="N78" s="36">
        <v>185475</v>
      </c>
      <c r="O78" s="35" t="s">
        <v>809</v>
      </c>
      <c r="P78" s="35" t="s">
        <v>808</v>
      </c>
      <c r="Q78" s="16" t="s">
        <v>59</v>
      </c>
      <c r="R78" s="29" t="s">
        <v>22</v>
      </c>
      <c r="S78" s="29" t="s">
        <v>22</v>
      </c>
      <c r="T78" s="31" t="s">
        <v>61</v>
      </c>
      <c r="U78" s="35"/>
      <c r="V78" s="35"/>
      <c r="W78" s="46"/>
      <c r="X78" s="46"/>
    </row>
    <row r="79" spans="1:24" s="13" customFormat="1" ht="66.75" customHeight="1">
      <c r="A79" s="66">
        <v>74</v>
      </c>
      <c r="B79" s="36" t="s">
        <v>190</v>
      </c>
      <c r="C79" s="36" t="s">
        <v>793</v>
      </c>
      <c r="D79" s="36" t="s">
        <v>798</v>
      </c>
      <c r="E79" s="36"/>
      <c r="F79" s="39">
        <v>20017.5</v>
      </c>
      <c r="G79" s="36" t="s">
        <v>24</v>
      </c>
      <c r="H79" s="35" t="s">
        <v>141</v>
      </c>
      <c r="I79" s="35" t="s">
        <v>142</v>
      </c>
      <c r="J79" s="37" t="s">
        <v>483</v>
      </c>
      <c r="K79" s="38">
        <v>43585</v>
      </c>
      <c r="L79" s="38">
        <v>43830</v>
      </c>
      <c r="M79" s="39" t="s">
        <v>22</v>
      </c>
      <c r="N79" s="36">
        <v>20017.5</v>
      </c>
      <c r="O79" s="35" t="s">
        <v>506</v>
      </c>
      <c r="P79" s="35" t="s">
        <v>507</v>
      </c>
      <c r="Q79" s="16" t="s">
        <v>59</v>
      </c>
      <c r="R79" s="29" t="s">
        <v>22</v>
      </c>
      <c r="S79" s="29" t="s">
        <v>22</v>
      </c>
      <c r="T79" s="31" t="s">
        <v>252</v>
      </c>
      <c r="U79" s="35"/>
      <c r="V79" s="35"/>
      <c r="W79" s="46"/>
      <c r="X79" s="46"/>
    </row>
    <row r="80" spans="1:24" s="13" customFormat="1" ht="49.5" customHeight="1">
      <c r="A80" s="66">
        <v>75</v>
      </c>
      <c r="B80" s="36" t="s">
        <v>190</v>
      </c>
      <c r="C80" s="36" t="s">
        <v>793</v>
      </c>
      <c r="D80" s="36" t="s">
        <v>799</v>
      </c>
      <c r="E80" s="36" t="s">
        <v>203</v>
      </c>
      <c r="F80" s="39">
        <v>109275</v>
      </c>
      <c r="G80" s="36" t="s">
        <v>46</v>
      </c>
      <c r="H80" s="35" t="s">
        <v>160</v>
      </c>
      <c r="I80" s="35" t="s">
        <v>491</v>
      </c>
      <c r="J80" s="37" t="s">
        <v>492</v>
      </c>
      <c r="K80" s="38">
        <v>43607</v>
      </c>
      <c r="L80" s="38">
        <v>43830</v>
      </c>
      <c r="M80" s="39" t="s">
        <v>22</v>
      </c>
      <c r="N80" s="36">
        <v>109275</v>
      </c>
      <c r="O80" s="35" t="s">
        <v>585</v>
      </c>
      <c r="P80" s="35" t="s">
        <v>586</v>
      </c>
      <c r="Q80" s="16" t="s">
        <v>59</v>
      </c>
      <c r="R80" s="29" t="s">
        <v>22</v>
      </c>
      <c r="S80" s="29" t="s">
        <v>22</v>
      </c>
      <c r="T80" s="31" t="s">
        <v>375</v>
      </c>
      <c r="U80" s="35"/>
      <c r="V80" s="35"/>
      <c r="W80" s="46"/>
      <c r="X80" s="46"/>
    </row>
    <row r="81" spans="1:24" s="13" customFormat="1" ht="34.5" customHeight="1">
      <c r="A81" s="66">
        <v>76</v>
      </c>
      <c r="B81" s="36" t="s">
        <v>190</v>
      </c>
      <c r="C81" s="36"/>
      <c r="D81" s="36" t="s">
        <v>798</v>
      </c>
      <c r="E81" s="36"/>
      <c r="F81" s="39">
        <v>2155</v>
      </c>
      <c r="G81" s="36" t="s">
        <v>33</v>
      </c>
      <c r="H81" s="35" t="s">
        <v>522</v>
      </c>
      <c r="I81" s="35" t="s">
        <v>523</v>
      </c>
      <c r="J81" s="37" t="s">
        <v>515</v>
      </c>
      <c r="K81" s="38">
        <v>43602</v>
      </c>
      <c r="L81" s="38">
        <v>43830</v>
      </c>
      <c r="M81" s="39" t="s">
        <v>22</v>
      </c>
      <c r="N81" s="36">
        <v>2155</v>
      </c>
      <c r="O81" s="35" t="s">
        <v>624</v>
      </c>
      <c r="P81" s="35" t="s">
        <v>625</v>
      </c>
      <c r="Q81" s="16" t="s">
        <v>50</v>
      </c>
      <c r="R81" s="29" t="s">
        <v>22</v>
      </c>
      <c r="S81" s="29" t="s">
        <v>22</v>
      </c>
      <c r="T81" s="31" t="s">
        <v>277</v>
      </c>
      <c r="U81" s="35"/>
      <c r="V81" s="35"/>
      <c r="W81" s="46"/>
      <c r="X81" s="46"/>
    </row>
    <row r="82" spans="1:24" s="13" customFormat="1" ht="51.75" customHeight="1">
      <c r="A82" s="66">
        <v>77</v>
      </c>
      <c r="B82" s="36" t="s">
        <v>190</v>
      </c>
      <c r="C82" s="36" t="s">
        <v>793</v>
      </c>
      <c r="D82" s="36" t="s">
        <v>799</v>
      </c>
      <c r="E82" s="36" t="s">
        <v>407</v>
      </c>
      <c r="F82" s="39">
        <v>23848.35</v>
      </c>
      <c r="G82" s="36" t="s">
        <v>46</v>
      </c>
      <c r="H82" s="35" t="s">
        <v>605</v>
      </c>
      <c r="I82" s="35" t="s">
        <v>606</v>
      </c>
      <c r="J82" s="37" t="s">
        <v>604</v>
      </c>
      <c r="K82" s="38">
        <v>43605</v>
      </c>
      <c r="L82" s="38">
        <v>43830</v>
      </c>
      <c r="M82" s="39" t="s">
        <v>22</v>
      </c>
      <c r="N82" s="36">
        <v>23848.35</v>
      </c>
      <c r="O82" s="35" t="s">
        <v>759</v>
      </c>
      <c r="P82" s="35" t="s">
        <v>760</v>
      </c>
      <c r="Q82" s="16" t="s">
        <v>59</v>
      </c>
      <c r="R82" s="29" t="s">
        <v>22</v>
      </c>
      <c r="S82" s="29" t="s">
        <v>22</v>
      </c>
      <c r="T82" s="31" t="s">
        <v>61</v>
      </c>
      <c r="U82" s="35"/>
      <c r="V82" s="35"/>
      <c r="W82" s="46"/>
      <c r="X82" s="46"/>
    </row>
    <row r="83" spans="1:24" s="13" customFormat="1" ht="60" customHeight="1">
      <c r="A83" s="66">
        <v>78</v>
      </c>
      <c r="B83" s="36"/>
      <c r="C83" s="36" t="s">
        <v>793</v>
      </c>
      <c r="D83" s="36" t="s">
        <v>798</v>
      </c>
      <c r="E83" s="36"/>
      <c r="F83" s="39">
        <v>74791.850000000006</v>
      </c>
      <c r="G83" s="36" t="s">
        <v>24</v>
      </c>
      <c r="H83" s="35" t="s">
        <v>130</v>
      </c>
      <c r="I83" s="35" t="s">
        <v>131</v>
      </c>
      <c r="J83" s="37" t="s">
        <v>685</v>
      </c>
      <c r="K83" s="33">
        <v>43613</v>
      </c>
      <c r="L83" s="38">
        <v>43830</v>
      </c>
      <c r="M83" s="39" t="s">
        <v>22</v>
      </c>
      <c r="N83" s="36">
        <v>179500.44</v>
      </c>
      <c r="O83" s="35" t="s">
        <v>686</v>
      </c>
      <c r="P83" s="35" t="s">
        <v>687</v>
      </c>
      <c r="Q83" s="16" t="s">
        <v>59</v>
      </c>
      <c r="R83" s="29" t="s">
        <v>22</v>
      </c>
      <c r="S83" s="29" t="s">
        <v>22</v>
      </c>
      <c r="T83" s="31" t="s">
        <v>246</v>
      </c>
      <c r="U83" s="35"/>
      <c r="V83" s="35"/>
      <c r="W83" s="46"/>
      <c r="X83" s="46"/>
    </row>
    <row r="84" spans="1:24" s="13" customFormat="1" ht="34.5" customHeight="1">
      <c r="A84" s="66">
        <v>79</v>
      </c>
      <c r="B84" s="36" t="s">
        <v>190</v>
      </c>
      <c r="C84" s="36" t="s">
        <v>793</v>
      </c>
      <c r="D84" s="36" t="s">
        <v>798</v>
      </c>
      <c r="E84" s="36" t="s">
        <v>407</v>
      </c>
      <c r="F84" s="39">
        <v>4590</v>
      </c>
      <c r="G84" s="36" t="s">
        <v>46</v>
      </c>
      <c r="H84" s="35" t="s">
        <v>74</v>
      </c>
      <c r="I84" s="35" t="s">
        <v>242</v>
      </c>
      <c r="J84" s="37" t="s">
        <v>602</v>
      </c>
      <c r="K84" s="38">
        <v>43614</v>
      </c>
      <c r="L84" s="38">
        <v>43830</v>
      </c>
      <c r="M84" s="39" t="s">
        <v>22</v>
      </c>
      <c r="N84" s="36">
        <v>4590</v>
      </c>
      <c r="O84" s="35" t="s">
        <v>722</v>
      </c>
      <c r="P84" s="35" t="s">
        <v>723</v>
      </c>
      <c r="Q84" s="16" t="s">
        <v>59</v>
      </c>
      <c r="R84" s="29" t="s">
        <v>22</v>
      </c>
      <c r="S84" s="29" t="s">
        <v>22</v>
      </c>
      <c r="T84" s="31" t="s">
        <v>61</v>
      </c>
      <c r="U84" s="35"/>
      <c r="V84" s="35"/>
      <c r="W84" s="46"/>
      <c r="X84" s="46"/>
    </row>
    <row r="85" spans="1:24" s="13" customFormat="1" ht="34.5" customHeight="1">
      <c r="A85" s="66">
        <v>80</v>
      </c>
      <c r="B85" s="36" t="s">
        <v>190</v>
      </c>
      <c r="C85" s="36" t="s">
        <v>793</v>
      </c>
      <c r="D85" s="36" t="s">
        <v>798</v>
      </c>
      <c r="E85" s="36" t="s">
        <v>407</v>
      </c>
      <c r="F85" s="39">
        <v>4560</v>
      </c>
      <c r="G85" s="36" t="s">
        <v>46</v>
      </c>
      <c r="H85" s="35" t="s">
        <v>74</v>
      </c>
      <c r="I85" s="35" t="s">
        <v>242</v>
      </c>
      <c r="J85" s="37" t="s">
        <v>603</v>
      </c>
      <c r="K85" s="38">
        <v>43614</v>
      </c>
      <c r="L85" s="38">
        <v>43830</v>
      </c>
      <c r="M85" s="39" t="s">
        <v>22</v>
      </c>
      <c r="N85" s="36">
        <v>4560</v>
      </c>
      <c r="O85" s="35" t="s">
        <v>718</v>
      </c>
      <c r="P85" s="35" t="s">
        <v>719</v>
      </c>
      <c r="Q85" s="16" t="s">
        <v>59</v>
      </c>
      <c r="R85" s="29" t="s">
        <v>22</v>
      </c>
      <c r="S85" s="29" t="s">
        <v>22</v>
      </c>
      <c r="T85" s="31" t="s">
        <v>61</v>
      </c>
      <c r="U85" s="35"/>
      <c r="V85" s="35"/>
      <c r="W85" s="46"/>
      <c r="X85" s="46"/>
    </row>
    <row r="86" spans="1:24" s="13" customFormat="1" ht="34.5" customHeight="1">
      <c r="A86" s="66">
        <v>81</v>
      </c>
      <c r="B86" s="36" t="s">
        <v>190</v>
      </c>
      <c r="C86" s="36" t="s">
        <v>793</v>
      </c>
      <c r="D86" s="36" t="s">
        <v>799</v>
      </c>
      <c r="E86" s="36" t="s">
        <v>423</v>
      </c>
      <c r="F86" s="39">
        <v>185000</v>
      </c>
      <c r="G86" s="36" t="s">
        <v>46</v>
      </c>
      <c r="H86" s="35" t="s">
        <v>520</v>
      </c>
      <c r="I86" s="35" t="s">
        <v>581</v>
      </c>
      <c r="J86" s="37" t="s">
        <v>580</v>
      </c>
      <c r="K86" s="38">
        <v>43621</v>
      </c>
      <c r="L86" s="38">
        <v>43830</v>
      </c>
      <c r="M86" s="39" t="s">
        <v>22</v>
      </c>
      <c r="N86" s="36">
        <v>185000</v>
      </c>
      <c r="O86" s="35" t="s">
        <v>761</v>
      </c>
      <c r="P86" s="35" t="s">
        <v>762</v>
      </c>
      <c r="Q86" s="16" t="s">
        <v>59</v>
      </c>
      <c r="R86" s="29" t="s">
        <v>22</v>
      </c>
      <c r="S86" s="29" t="s">
        <v>22</v>
      </c>
      <c r="T86" s="34" t="s">
        <v>375</v>
      </c>
      <c r="U86" s="35"/>
      <c r="V86" s="35"/>
      <c r="W86" s="46"/>
      <c r="X86" s="46"/>
    </row>
    <row r="87" spans="1:24" s="13" customFormat="1" ht="34.5" customHeight="1">
      <c r="A87" s="66">
        <v>82</v>
      </c>
      <c r="B87" s="36" t="s">
        <v>190</v>
      </c>
      <c r="C87" s="36" t="s">
        <v>793</v>
      </c>
      <c r="D87" s="36" t="s">
        <v>798</v>
      </c>
      <c r="E87" s="36" t="s">
        <v>407</v>
      </c>
      <c r="F87" s="39">
        <v>4984.16</v>
      </c>
      <c r="G87" s="36" t="s">
        <v>46</v>
      </c>
      <c r="H87" s="35" t="s">
        <v>74</v>
      </c>
      <c r="I87" s="35" t="s">
        <v>601</v>
      </c>
      <c r="J87" s="37" t="s">
        <v>600</v>
      </c>
      <c r="K87" s="38">
        <v>43622</v>
      </c>
      <c r="L87" s="38">
        <v>43830</v>
      </c>
      <c r="M87" s="39" t="s">
        <v>22</v>
      </c>
      <c r="N87" s="36">
        <v>4984.16</v>
      </c>
      <c r="O87" s="35" t="s">
        <v>716</v>
      </c>
      <c r="P87" s="35" t="s">
        <v>717</v>
      </c>
      <c r="Q87" s="16" t="s">
        <v>59</v>
      </c>
      <c r="R87" s="29" t="s">
        <v>22</v>
      </c>
      <c r="S87" s="29" t="s">
        <v>22</v>
      </c>
      <c r="T87" s="31" t="s">
        <v>61</v>
      </c>
      <c r="U87" s="35"/>
      <c r="V87" s="35"/>
      <c r="W87" s="46"/>
      <c r="X87" s="46"/>
    </row>
    <row r="88" spans="1:24" s="13" customFormat="1" ht="34.5" customHeight="1">
      <c r="A88" s="66">
        <v>83</v>
      </c>
      <c r="B88" s="36"/>
      <c r="C88" s="36" t="s">
        <v>793</v>
      </c>
      <c r="D88" s="36" t="s">
        <v>799</v>
      </c>
      <c r="E88" s="36"/>
      <c r="F88" s="39"/>
      <c r="G88" s="36" t="s">
        <v>24</v>
      </c>
      <c r="H88" s="35" t="s">
        <v>656</v>
      </c>
      <c r="I88" s="35" t="s">
        <v>657</v>
      </c>
      <c r="J88" s="37" t="s">
        <v>655</v>
      </c>
      <c r="K88" s="38">
        <v>43637</v>
      </c>
      <c r="L88" s="38">
        <v>43830</v>
      </c>
      <c r="M88" s="39" t="s">
        <v>22</v>
      </c>
      <c r="N88" s="36">
        <v>158177</v>
      </c>
      <c r="O88" s="35"/>
      <c r="P88" s="35"/>
      <c r="Q88" s="16" t="s">
        <v>59</v>
      </c>
      <c r="R88" s="29" t="s">
        <v>22</v>
      </c>
      <c r="S88" s="29" t="s">
        <v>22</v>
      </c>
      <c r="T88" s="31" t="s">
        <v>735</v>
      </c>
      <c r="U88" s="35"/>
      <c r="V88" s="35"/>
      <c r="W88" s="46"/>
      <c r="X88" s="46"/>
    </row>
    <row r="89" spans="1:24" s="13" customFormat="1" ht="34.5" customHeight="1">
      <c r="A89" s="66">
        <v>84</v>
      </c>
      <c r="B89" s="36"/>
      <c r="C89" s="36" t="s">
        <v>793</v>
      </c>
      <c r="D89" s="36" t="s">
        <v>805</v>
      </c>
      <c r="E89" s="36"/>
      <c r="F89" s="39"/>
      <c r="G89" s="36" t="s">
        <v>24</v>
      </c>
      <c r="H89" s="35" t="s">
        <v>520</v>
      </c>
      <c r="I89" s="35" t="s">
        <v>737</v>
      </c>
      <c r="J89" s="37" t="s">
        <v>736</v>
      </c>
      <c r="K89" s="38">
        <v>43644</v>
      </c>
      <c r="L89" s="38">
        <v>43830</v>
      </c>
      <c r="M89" s="39" t="s">
        <v>22</v>
      </c>
      <c r="N89" s="36">
        <v>102670</v>
      </c>
      <c r="O89" s="35"/>
      <c r="P89" s="35"/>
      <c r="Q89" s="16" t="s">
        <v>59</v>
      </c>
      <c r="R89" s="29" t="s">
        <v>22</v>
      </c>
      <c r="S89" s="29" t="s">
        <v>22</v>
      </c>
      <c r="T89" s="31" t="s">
        <v>157</v>
      </c>
      <c r="U89" s="35"/>
      <c r="V89" s="35"/>
      <c r="W89" s="46"/>
      <c r="X89" s="46"/>
    </row>
    <row r="90" spans="1:24" s="13" customFormat="1" ht="34.5" customHeight="1">
      <c r="A90" s="66">
        <v>85</v>
      </c>
      <c r="B90" s="36"/>
      <c r="C90" s="36" t="s">
        <v>793</v>
      </c>
      <c r="D90" s="36" t="s">
        <v>799</v>
      </c>
      <c r="E90" s="36"/>
      <c r="F90" s="39"/>
      <c r="G90" s="36" t="s">
        <v>24</v>
      </c>
      <c r="H90" s="35" t="s">
        <v>520</v>
      </c>
      <c r="I90" s="35" t="s">
        <v>739</v>
      </c>
      <c r="J90" s="37" t="s">
        <v>738</v>
      </c>
      <c r="K90" s="38">
        <v>43644</v>
      </c>
      <c r="L90" s="38">
        <v>43830</v>
      </c>
      <c r="M90" s="39" t="s">
        <v>22</v>
      </c>
      <c r="N90" s="36">
        <v>54310</v>
      </c>
      <c r="O90" s="35"/>
      <c r="P90" s="35"/>
      <c r="Q90" s="16" t="s">
        <v>59</v>
      </c>
      <c r="R90" s="29" t="s">
        <v>22</v>
      </c>
      <c r="S90" s="29" t="s">
        <v>22</v>
      </c>
      <c r="T90" s="31" t="s">
        <v>157</v>
      </c>
      <c r="U90" s="35"/>
      <c r="V90" s="35"/>
      <c r="W90" s="46"/>
      <c r="X90" s="46"/>
    </row>
    <row r="91" spans="1:24" s="13" customFormat="1" ht="45.75" customHeight="1">
      <c r="A91" s="66">
        <v>86</v>
      </c>
      <c r="B91" s="36"/>
      <c r="C91" s="36" t="s">
        <v>793</v>
      </c>
      <c r="D91" s="36" t="s">
        <v>798</v>
      </c>
      <c r="E91" s="36"/>
      <c r="F91" s="39"/>
      <c r="G91" s="36" t="s">
        <v>24</v>
      </c>
      <c r="H91" s="35" t="s">
        <v>795</v>
      </c>
      <c r="I91" s="13" t="s">
        <v>782</v>
      </c>
      <c r="J91" s="35" t="s">
        <v>781</v>
      </c>
      <c r="K91" s="38">
        <v>43644</v>
      </c>
      <c r="L91" s="38">
        <v>43830</v>
      </c>
      <c r="M91" s="39" t="s">
        <v>22</v>
      </c>
      <c r="N91" s="36">
        <v>10212</v>
      </c>
      <c r="O91" s="35"/>
      <c r="P91" s="35"/>
      <c r="Q91" s="16" t="s">
        <v>59</v>
      </c>
      <c r="R91" s="29" t="s">
        <v>22</v>
      </c>
      <c r="S91" s="29" t="s">
        <v>22</v>
      </c>
      <c r="T91" s="31" t="s">
        <v>81</v>
      </c>
      <c r="U91" s="35"/>
      <c r="V91" s="35"/>
      <c r="W91" s="46"/>
      <c r="X91" s="46"/>
    </row>
    <row r="92" spans="1:24" s="13" customFormat="1" ht="34.5" customHeight="1">
      <c r="A92" s="66">
        <v>87</v>
      </c>
      <c r="B92" s="36"/>
      <c r="C92" s="36" t="s">
        <v>793</v>
      </c>
      <c r="D92" s="36" t="s">
        <v>799</v>
      </c>
      <c r="E92" s="36" t="s">
        <v>407</v>
      </c>
      <c r="F92" s="39"/>
      <c r="G92" s="36" t="s">
        <v>46</v>
      </c>
      <c r="H92" s="35" t="s">
        <v>185</v>
      </c>
      <c r="I92" s="35" t="s">
        <v>94</v>
      </c>
      <c r="J92" s="37" t="s">
        <v>740</v>
      </c>
      <c r="K92" s="38">
        <v>43644</v>
      </c>
      <c r="L92" s="38">
        <v>43830</v>
      </c>
      <c r="M92" s="39" t="s">
        <v>22</v>
      </c>
      <c r="N92" s="36">
        <v>256650</v>
      </c>
      <c r="O92" s="35"/>
      <c r="P92" s="35"/>
      <c r="Q92" s="16" t="s">
        <v>59</v>
      </c>
      <c r="R92" s="29" t="s">
        <v>22</v>
      </c>
      <c r="S92" s="29" t="s">
        <v>22</v>
      </c>
      <c r="T92" s="31" t="s">
        <v>61</v>
      </c>
      <c r="U92" s="35"/>
      <c r="V92" s="35"/>
      <c r="W92" s="46"/>
      <c r="X92" s="46"/>
    </row>
    <row r="93" spans="1:24" s="13" customFormat="1" ht="34.5" customHeight="1">
      <c r="A93" s="66">
        <v>88</v>
      </c>
      <c r="B93" s="36"/>
      <c r="C93" s="36" t="s">
        <v>793</v>
      </c>
      <c r="D93" s="36" t="s">
        <v>799</v>
      </c>
      <c r="E93" s="36" t="s">
        <v>407</v>
      </c>
      <c r="F93" s="39"/>
      <c r="G93" s="36" t="s">
        <v>46</v>
      </c>
      <c r="H93" s="35" t="s">
        <v>74</v>
      </c>
      <c r="I93" s="35" t="s">
        <v>742</v>
      </c>
      <c r="J93" s="37" t="s">
        <v>741</v>
      </c>
      <c r="K93" s="38">
        <v>43644</v>
      </c>
      <c r="L93" s="38">
        <v>43830</v>
      </c>
      <c r="M93" s="39" t="s">
        <v>22</v>
      </c>
      <c r="N93" s="36">
        <v>378250</v>
      </c>
      <c r="O93" s="35"/>
      <c r="P93" s="35"/>
      <c r="Q93" s="16" t="s">
        <v>59</v>
      </c>
      <c r="R93" s="29" t="s">
        <v>22</v>
      </c>
      <c r="S93" s="29" t="s">
        <v>22</v>
      </c>
      <c r="T93" s="31" t="s">
        <v>61</v>
      </c>
      <c r="U93" s="35"/>
      <c r="V93" s="35"/>
      <c r="W93" s="46"/>
      <c r="X93" s="46"/>
    </row>
    <row r="94" spans="1:24" s="13" customFormat="1" ht="51" customHeight="1">
      <c r="A94" s="66">
        <v>89</v>
      </c>
      <c r="B94" s="36"/>
      <c r="C94" s="36" t="s">
        <v>793</v>
      </c>
      <c r="D94" s="36" t="s">
        <v>799</v>
      </c>
      <c r="E94" s="36" t="s">
        <v>407</v>
      </c>
      <c r="F94" s="39"/>
      <c r="G94" s="36" t="s">
        <v>46</v>
      </c>
      <c r="H94" s="35" t="s">
        <v>74</v>
      </c>
      <c r="I94" s="35" t="s">
        <v>744</v>
      </c>
      <c r="J94" s="37" t="s">
        <v>743</v>
      </c>
      <c r="K94" s="38">
        <v>43644</v>
      </c>
      <c r="L94" s="38">
        <v>43830</v>
      </c>
      <c r="M94" s="39" t="s">
        <v>22</v>
      </c>
      <c r="N94" s="36">
        <v>211400</v>
      </c>
      <c r="O94" s="35"/>
      <c r="P94" s="35"/>
      <c r="Q94" s="16" t="s">
        <v>59</v>
      </c>
      <c r="R94" s="29" t="s">
        <v>22</v>
      </c>
      <c r="S94" s="29" t="s">
        <v>22</v>
      </c>
      <c r="T94" s="31" t="s">
        <v>61</v>
      </c>
      <c r="U94" s="35"/>
      <c r="V94" s="35"/>
      <c r="W94" s="46"/>
      <c r="X94" s="46"/>
    </row>
    <row r="95" spans="1:24" s="13" customFormat="1" ht="34.5" customHeight="1">
      <c r="A95" s="66">
        <v>90</v>
      </c>
      <c r="B95" s="36"/>
      <c r="C95" s="36" t="s">
        <v>793</v>
      </c>
      <c r="D95" s="36" t="s">
        <v>799</v>
      </c>
      <c r="E95" s="36" t="s">
        <v>407</v>
      </c>
      <c r="F95" s="39"/>
      <c r="G95" s="36" t="s">
        <v>46</v>
      </c>
      <c r="H95" s="35" t="s">
        <v>74</v>
      </c>
      <c r="I95" s="35" t="s">
        <v>181</v>
      </c>
      <c r="J95" s="37" t="s">
        <v>745</v>
      </c>
      <c r="K95" s="38">
        <v>43644</v>
      </c>
      <c r="L95" s="38">
        <v>43830</v>
      </c>
      <c r="M95" s="39" t="s">
        <v>22</v>
      </c>
      <c r="N95" s="36">
        <v>97000</v>
      </c>
      <c r="O95" s="35"/>
      <c r="P95" s="35"/>
      <c r="Q95" s="16" t="s">
        <v>59</v>
      </c>
      <c r="R95" s="29" t="s">
        <v>22</v>
      </c>
      <c r="S95" s="29" t="s">
        <v>22</v>
      </c>
      <c r="T95" s="31" t="s">
        <v>61</v>
      </c>
      <c r="U95" s="35"/>
      <c r="V95" s="35"/>
      <c r="W95" s="46"/>
      <c r="X95" s="46"/>
    </row>
    <row r="96" spans="1:24" s="13" customFormat="1" ht="34.5" customHeight="1">
      <c r="A96" s="66">
        <v>91</v>
      </c>
      <c r="B96" s="36"/>
      <c r="C96" s="36" t="s">
        <v>793</v>
      </c>
      <c r="D96" s="36" t="s">
        <v>799</v>
      </c>
      <c r="E96" s="36" t="s">
        <v>407</v>
      </c>
      <c r="F96" s="39"/>
      <c r="G96" s="36" t="s">
        <v>46</v>
      </c>
      <c r="H96" s="35" t="s">
        <v>74</v>
      </c>
      <c r="I96" s="35" t="s">
        <v>153</v>
      </c>
      <c r="J96" s="37" t="s">
        <v>746</v>
      </c>
      <c r="K96" s="38">
        <v>43644</v>
      </c>
      <c r="L96" s="38">
        <v>43830</v>
      </c>
      <c r="M96" s="39" t="s">
        <v>22</v>
      </c>
      <c r="N96" s="36">
        <v>365760</v>
      </c>
      <c r="O96" s="35"/>
      <c r="P96" s="35"/>
      <c r="Q96" s="16" t="s">
        <v>59</v>
      </c>
      <c r="R96" s="29" t="s">
        <v>22</v>
      </c>
      <c r="S96" s="29" t="s">
        <v>22</v>
      </c>
      <c r="T96" s="31" t="s">
        <v>61</v>
      </c>
      <c r="U96" s="35"/>
      <c r="V96" s="35"/>
      <c r="W96" s="46"/>
      <c r="X96" s="46"/>
    </row>
    <row r="97" spans="1:26" s="13" customFormat="1" ht="34.5" customHeight="1">
      <c r="A97" s="66">
        <v>92</v>
      </c>
      <c r="B97" s="36"/>
      <c r="C97" s="36" t="s">
        <v>793</v>
      </c>
      <c r="D97" s="36" t="s">
        <v>799</v>
      </c>
      <c r="E97" s="36" t="s">
        <v>407</v>
      </c>
      <c r="F97" s="39"/>
      <c r="G97" s="36" t="s">
        <v>46</v>
      </c>
      <c r="H97" s="35" t="s">
        <v>74</v>
      </c>
      <c r="I97" s="35" t="s">
        <v>747</v>
      </c>
      <c r="J97" s="37" t="s">
        <v>748</v>
      </c>
      <c r="K97" s="38">
        <v>43644</v>
      </c>
      <c r="L97" s="38">
        <v>43830</v>
      </c>
      <c r="M97" s="39" t="s">
        <v>22</v>
      </c>
      <c r="N97" s="36">
        <v>120500</v>
      </c>
      <c r="O97" s="35"/>
      <c r="P97" s="35"/>
      <c r="Q97" s="16" t="s">
        <v>59</v>
      </c>
      <c r="R97" s="29" t="s">
        <v>22</v>
      </c>
      <c r="S97" s="29" t="s">
        <v>22</v>
      </c>
      <c r="T97" s="31" t="s">
        <v>61</v>
      </c>
      <c r="U97" s="35"/>
      <c r="V97" s="35"/>
      <c r="W97" s="46"/>
      <c r="X97" s="46"/>
    </row>
    <row r="98" spans="1:26" s="13" customFormat="1" ht="34.5" customHeight="1">
      <c r="A98" s="66">
        <v>93</v>
      </c>
      <c r="B98" s="36"/>
      <c r="C98" s="36" t="s">
        <v>793</v>
      </c>
      <c r="D98" s="36" t="s">
        <v>799</v>
      </c>
      <c r="E98" s="36" t="s">
        <v>407</v>
      </c>
      <c r="F98" s="39"/>
      <c r="G98" s="36" t="s">
        <v>46</v>
      </c>
      <c r="H98" s="35" t="s">
        <v>74</v>
      </c>
      <c r="I98" s="35" t="s">
        <v>750</v>
      </c>
      <c r="J98" s="37" t="s">
        <v>749</v>
      </c>
      <c r="K98" s="38">
        <v>43644</v>
      </c>
      <c r="L98" s="38">
        <v>43830</v>
      </c>
      <c r="M98" s="39" t="s">
        <v>22</v>
      </c>
      <c r="N98" s="36">
        <v>319119.5</v>
      </c>
      <c r="O98" s="35"/>
      <c r="P98" s="35"/>
      <c r="Q98" s="16" t="s">
        <v>59</v>
      </c>
      <c r="R98" s="29" t="s">
        <v>22</v>
      </c>
      <c r="S98" s="29" t="s">
        <v>22</v>
      </c>
      <c r="T98" s="31" t="s">
        <v>61</v>
      </c>
      <c r="U98" s="35"/>
      <c r="V98" s="35"/>
      <c r="W98" s="46"/>
      <c r="X98" s="46"/>
    </row>
    <row r="99" spans="1:26" s="13" customFormat="1" ht="34.5" customHeight="1">
      <c r="A99" s="66">
        <v>94</v>
      </c>
      <c r="B99" s="36"/>
      <c r="C99" s="36" t="s">
        <v>793</v>
      </c>
      <c r="D99" s="36" t="s">
        <v>799</v>
      </c>
      <c r="E99" s="36" t="s">
        <v>407</v>
      </c>
      <c r="F99" s="39"/>
      <c r="G99" s="36" t="s">
        <v>46</v>
      </c>
      <c r="H99" s="35" t="s">
        <v>74</v>
      </c>
      <c r="I99" s="35" t="s">
        <v>752</v>
      </c>
      <c r="J99" s="37" t="s">
        <v>751</v>
      </c>
      <c r="K99" s="38">
        <v>43644</v>
      </c>
      <c r="L99" s="38">
        <v>43830</v>
      </c>
      <c r="M99" s="39" t="s">
        <v>22</v>
      </c>
      <c r="N99" s="36">
        <v>138750</v>
      </c>
      <c r="O99" s="35"/>
      <c r="P99" s="35"/>
      <c r="Q99" s="18" t="s">
        <v>59</v>
      </c>
      <c r="R99" s="36" t="s">
        <v>22</v>
      </c>
      <c r="S99" s="36" t="s">
        <v>22</v>
      </c>
      <c r="T99" s="40" t="s">
        <v>61</v>
      </c>
      <c r="U99" s="35"/>
      <c r="V99" s="35"/>
      <c r="W99" s="46"/>
      <c r="X99" s="46"/>
    </row>
    <row r="100" spans="1:26" s="13" customFormat="1" ht="34.5" customHeight="1">
      <c r="A100" s="35">
        <v>95</v>
      </c>
      <c r="B100" s="36"/>
      <c r="C100" s="36"/>
      <c r="D100" s="36"/>
      <c r="E100" s="36"/>
      <c r="F100" s="39"/>
      <c r="G100" s="36"/>
      <c r="H100" s="35"/>
      <c r="I100" s="35"/>
      <c r="J100" s="37"/>
      <c r="K100" s="38"/>
      <c r="L100" s="38"/>
      <c r="M100" s="39"/>
      <c r="N100" s="36"/>
      <c r="O100" s="35"/>
      <c r="P100" s="35"/>
      <c r="Q100" s="16"/>
      <c r="R100" s="29"/>
      <c r="S100" s="29"/>
      <c r="T100" s="31"/>
      <c r="U100" s="35"/>
      <c r="V100" s="35"/>
      <c r="W100" s="46"/>
      <c r="X100" s="46"/>
    </row>
    <row r="101" spans="1:26" s="13" customFormat="1" ht="34.5" customHeight="1">
      <c r="A101" s="35">
        <v>96</v>
      </c>
      <c r="B101" s="36"/>
      <c r="C101" s="36"/>
      <c r="D101" s="36"/>
      <c r="E101" s="36"/>
      <c r="F101" s="39"/>
      <c r="G101" s="36"/>
      <c r="H101" s="35"/>
      <c r="I101" s="35"/>
      <c r="J101" s="37"/>
      <c r="K101" s="38"/>
      <c r="L101" s="38"/>
      <c r="M101" s="39"/>
      <c r="N101" s="36"/>
      <c r="O101" s="35"/>
      <c r="P101" s="35"/>
      <c r="Q101" s="18"/>
      <c r="R101" s="36"/>
      <c r="S101" s="36"/>
      <c r="T101" s="40"/>
      <c r="U101" s="35"/>
      <c r="V101" s="35"/>
      <c r="W101" s="46"/>
      <c r="X101" s="46"/>
    </row>
    <row r="102" spans="1:26">
      <c r="A102" s="16"/>
      <c r="B102" s="16"/>
      <c r="C102" s="16"/>
      <c r="D102" s="16"/>
      <c r="E102" s="16"/>
      <c r="F102" s="16"/>
      <c r="G102" s="16"/>
      <c r="H102" s="18"/>
      <c r="I102" s="18" t="s">
        <v>29</v>
      </c>
      <c r="J102" s="16"/>
      <c r="K102" s="25"/>
      <c r="L102" s="19"/>
      <c r="M102" s="20"/>
      <c r="N102" s="26">
        <f>SUM(N6:N101)</f>
        <v>27780865.84</v>
      </c>
      <c r="O102" s="16"/>
      <c r="P102" s="16"/>
      <c r="Q102" s="16"/>
      <c r="R102" s="16"/>
      <c r="S102" s="16"/>
      <c r="T102" s="21"/>
      <c r="U102" s="16"/>
      <c r="V102" s="16"/>
      <c r="W102" s="47"/>
      <c r="X102" s="47"/>
    </row>
    <row r="103" spans="1:26">
      <c r="I103" s="12" t="s">
        <v>24</v>
      </c>
      <c r="K103" s="27"/>
      <c r="N103" s="17">
        <f>N8+N9+N10+N11+N83+N12+N13+N14+N29+N30+N31+N32+N33+N34+N37+N41+N42+N43+N46+N52+N6+N72+N71+N68+N79+N88+N89+N90+N91</f>
        <v>7209403.1399999997</v>
      </c>
    </row>
    <row r="104" spans="1:26">
      <c r="I104" s="12" t="s">
        <v>46</v>
      </c>
      <c r="N104" s="12">
        <f>N7+N15+N16+N17+N18+N19+N20+N21+N22+N24+N25+N26+N27+N28+N35+N36+N38+N39+N40+N44+N45+N47+N48+N49+N50+N51+N54+N55+N56+N57+N58+N59+N60+N77+N76+N75+N74+N73+N70+N69+N67+N66+N65+N64+N63+N62+N61+N78+N80+N82+N84+N85+N86+N87+N92+N93+N94+N95+N96+N97+N98+N99+N53+N23</f>
        <v>20569307.699999999</v>
      </c>
      <c r="P104" s="17"/>
    </row>
    <row r="105" spans="1:26">
      <c r="I105" s="12" t="s">
        <v>33</v>
      </c>
      <c r="K105" s="13" t="e">
        <f>#REF!+#REF!+#REF!+#REF!+#REF!+#REF!+#REF!+#REF!+#REF!+#REF!+#REF!</f>
        <v>#REF!</v>
      </c>
      <c r="N105" s="17" t="e">
        <f>#REF!+#REF!+#REF!+#REF!+#REF!+#REF!+#REF!+#REF!+#REF!+#REF!+#REF!+#REF!+#REF!+#REF!+#REF!+#REF!+#REF!+#REF!+#REF!+#REF!+#REF!+#REF!+#REF!+#REF!+#REF!+#REF!+#REF!+#REF!+#REF!+#REF!+#REF!+#REF!+#REF!+#REF!+#REF!+#REF!+#REF!+#REF!+#REF!+#REF!+#REF!+#REF!+#REF!++#REF!+#REF!+#REF!+#REF!+#REF!+#REF!+#REF!+#REF!+#REF!+#REF!+#REF!+#REF!+#REF!+#REF!+#REF!+#REF!+#REF!+#REF!+#REF!+#REF!+#REF!+N81+#REF!+#REF!+#REF!+#REF!+#REF!+#REF!+#REF!+#REF!+#REF!+#REF!+#REF!+#REF!+#REF!+#REF!+#REF!+#REF!+#REF!+#REF!+#REF!+#REF!+#REF!+#REF!+#REF!+#REF!+#REF!+#REF!+#REF!+#REF!+#REF!+#REF!+#REF!+#REF!+#REF!+#REF!+#REF!+#REF!+#REF!+#REF!+#REF!+#REF!+#REF!+#REF!+#REF!</f>
        <v>#REF!</v>
      </c>
      <c r="P105" s="17"/>
    </row>
    <row r="106" spans="1:26">
      <c r="I106" s="12" t="s">
        <v>36</v>
      </c>
      <c r="M106" s="17"/>
      <c r="N106" s="17" t="e">
        <f>N103+N104+N105</f>
        <v>#REF!</v>
      </c>
      <c r="P106" s="17"/>
    </row>
    <row r="107" spans="1:26">
      <c r="O107" s="17"/>
      <c r="P107" s="17"/>
    </row>
    <row r="108" spans="1:26" ht="38.25">
      <c r="N108" s="50">
        <f>N104+N103</f>
        <v>27778710.84</v>
      </c>
      <c r="O108" s="50">
        <f>N108-N77-N76-N75-N74-N69-N63-N62-N61</f>
        <v>14669283.560000001</v>
      </c>
      <c r="T108" s="41"/>
      <c r="U108" s="42" t="s">
        <v>462</v>
      </c>
      <c r="V108" s="42" t="s">
        <v>463</v>
      </c>
      <c r="W108" s="42" t="s">
        <v>464</v>
      </c>
      <c r="X108" s="42" t="s">
        <v>465</v>
      </c>
      <c r="Y108" s="42" t="s">
        <v>35</v>
      </c>
      <c r="Z108" s="12" t="s">
        <v>29</v>
      </c>
    </row>
    <row r="109" spans="1:26">
      <c r="M109" s="14" t="s">
        <v>40</v>
      </c>
      <c r="T109" s="31" t="s">
        <v>156</v>
      </c>
      <c r="U109" s="42"/>
      <c r="V109" s="42">
        <f>N8+N9</f>
        <v>180000</v>
      </c>
      <c r="W109" s="42"/>
      <c r="X109" s="42"/>
      <c r="Y109" s="42"/>
      <c r="Z109" s="12">
        <f t="shared" ref="Z109:Z122" si="0">SUM(U109:Y109)</f>
        <v>180000</v>
      </c>
    </row>
    <row r="110" spans="1:26">
      <c r="I110" s="12" t="s">
        <v>42</v>
      </c>
      <c r="J110" s="12" t="e">
        <f>#REF!+#REF!+#REF!+N10+#REF!+N11+N12+N13+N14+#REF!+#REF!+#REF!+#REF!+#REF!+#REF!+#REF!+#REF!+#REF!+#REF!+#REF!+#REF!+N59+#REF!+#REF!+#REF!+#REF!+#REF!+#REF!+#REF!+#REF!+#REF!+#REF!+#REF!+#REF!+#REF!</f>
        <v>#REF!</v>
      </c>
      <c r="K110" s="12"/>
      <c r="M110" s="12" t="s">
        <v>52</v>
      </c>
      <c r="T110" s="31" t="s">
        <v>429</v>
      </c>
      <c r="U110" s="42"/>
      <c r="V110" s="42"/>
      <c r="W110" s="42"/>
      <c r="X110" s="42" t="e">
        <f>#REF!</f>
        <v>#REF!</v>
      </c>
      <c r="Y110" s="42"/>
      <c r="Z110" s="12" t="e">
        <f t="shared" si="0"/>
        <v>#REF!</v>
      </c>
    </row>
    <row r="111" spans="1:26">
      <c r="I111" s="12" t="s">
        <v>43</v>
      </c>
      <c r="K111" s="12"/>
      <c r="M111" s="12"/>
      <c r="P111" s="12">
        <f>N37+N6</f>
        <v>120416.16</v>
      </c>
      <c r="T111" s="40" t="s">
        <v>32</v>
      </c>
      <c r="U111" s="42"/>
      <c r="V111" s="42"/>
      <c r="W111" s="42"/>
      <c r="X111" s="42"/>
      <c r="Y111" s="42">
        <f>N31</f>
        <v>2179100</v>
      </c>
      <c r="Z111" s="12">
        <f t="shared" si="0"/>
        <v>2179100</v>
      </c>
    </row>
    <row r="112" spans="1:26">
      <c r="K112" s="12"/>
      <c r="M112" s="12"/>
      <c r="P112" s="12">
        <f>N11+N10</f>
        <v>89775</v>
      </c>
      <c r="T112" s="40" t="s">
        <v>34</v>
      </c>
      <c r="U112" s="42"/>
      <c r="V112" s="42"/>
      <c r="W112" s="42"/>
      <c r="X112" s="42"/>
      <c r="Y112" s="42">
        <f>N29+N32</f>
        <v>2361400</v>
      </c>
      <c r="Z112" s="12">
        <f t="shared" si="0"/>
        <v>2361400</v>
      </c>
    </row>
    <row r="113" spans="9:26">
      <c r="K113" s="12"/>
      <c r="M113" s="12" t="s">
        <v>466</v>
      </c>
      <c r="N113" s="12">
        <f>N29+N30+N31+N32+N33+N34</f>
        <v>5426000</v>
      </c>
      <c r="T113" s="40" t="s">
        <v>30</v>
      </c>
      <c r="U113" s="42"/>
      <c r="V113" s="42"/>
      <c r="W113" s="42"/>
      <c r="X113" s="42"/>
      <c r="Y113" s="42">
        <f>N30+N33+N34</f>
        <v>885500</v>
      </c>
      <c r="Z113" s="12">
        <f t="shared" si="0"/>
        <v>885500</v>
      </c>
    </row>
    <row r="114" spans="9:26">
      <c r="K114" s="12"/>
      <c r="M114" s="12" t="s">
        <v>788</v>
      </c>
      <c r="N114" s="12">
        <f>N77+N76+N75+N74+N69+N63+N62+N61</f>
        <v>13109427.279999999</v>
      </c>
      <c r="T114" s="31" t="s">
        <v>246</v>
      </c>
      <c r="U114" s="42"/>
      <c r="V114" s="42">
        <f>N83</f>
        <v>179500.44</v>
      </c>
      <c r="W114" s="42"/>
      <c r="X114" s="42"/>
      <c r="Y114" s="42"/>
      <c r="Z114" s="12">
        <f t="shared" si="0"/>
        <v>179500.44</v>
      </c>
    </row>
    <row r="115" spans="9:26">
      <c r="K115" s="12"/>
      <c r="M115" s="12"/>
      <c r="T115" s="31" t="s">
        <v>31</v>
      </c>
      <c r="U115" s="42" t="e">
        <f>#REF!+#REF!</f>
        <v>#REF!</v>
      </c>
      <c r="V115" s="51"/>
      <c r="W115" s="42">
        <f>N12</f>
        <v>9800</v>
      </c>
      <c r="X115" s="42"/>
      <c r="Y115" s="42"/>
      <c r="Z115" s="12" t="e">
        <f t="shared" si="0"/>
        <v>#REF!</v>
      </c>
    </row>
    <row r="116" spans="9:26">
      <c r="K116" s="12"/>
      <c r="M116" s="12"/>
      <c r="T116" s="31" t="s">
        <v>62</v>
      </c>
      <c r="U116" s="42">
        <f>N14</f>
        <v>91200</v>
      </c>
      <c r="V116" s="42"/>
      <c r="W116" s="42"/>
      <c r="X116" s="42"/>
      <c r="Y116" s="42"/>
      <c r="Z116" s="12">
        <f t="shared" si="0"/>
        <v>91200</v>
      </c>
    </row>
    <row r="117" spans="9:26">
      <c r="I117" s="12" t="s">
        <v>44</v>
      </c>
      <c r="K117" s="12"/>
      <c r="L117" s="12" t="s">
        <v>145</v>
      </c>
      <c r="M117" s="12">
        <f>N15+N16+N22+N26+N38+N39+N40+N44+N50+N51</f>
        <v>1601606</v>
      </c>
      <c r="T117" s="31" t="s">
        <v>208</v>
      </c>
      <c r="U117" s="42" t="e">
        <f>#REF!+#REF!+#REF!+#REF!+#REF!+#REF!+#REF!</f>
        <v>#REF!</v>
      </c>
      <c r="V117" s="42" t="e">
        <f>#REF!+#REF!</f>
        <v>#REF!</v>
      </c>
      <c r="W117" s="42"/>
      <c r="X117" s="42">
        <f>N6+N37</f>
        <v>120416.16</v>
      </c>
      <c r="Y117" s="42"/>
      <c r="Z117" s="12" t="e">
        <f t="shared" si="0"/>
        <v>#REF!</v>
      </c>
    </row>
    <row r="118" spans="9:26">
      <c r="K118" s="12"/>
      <c r="L118" s="12" t="s">
        <v>146</v>
      </c>
      <c r="M118" s="12">
        <f>N24+N25+N27+N28+N35+N36+N47+N48+N49+N60</f>
        <v>1285331</v>
      </c>
      <c r="T118" s="31" t="s">
        <v>49</v>
      </c>
      <c r="U118" s="42">
        <f>N13</f>
        <v>24000</v>
      </c>
      <c r="V118" s="42"/>
      <c r="W118" s="42"/>
      <c r="X118" s="42"/>
      <c r="Y118" s="42"/>
      <c r="Z118" s="12">
        <f t="shared" si="0"/>
        <v>24000</v>
      </c>
    </row>
    <row r="119" spans="9:26" ht="25.5">
      <c r="K119" s="12"/>
      <c r="L119" s="12" t="s">
        <v>147</v>
      </c>
      <c r="M119" s="12">
        <f>N17+N18+N19+N20+N21+N56+N57+N58</f>
        <v>475196.39</v>
      </c>
      <c r="T119" s="31" t="s">
        <v>81</v>
      </c>
      <c r="U119" s="42" t="e">
        <f>#REF!+#REF!+#REF!+#REF!+#REF!+#REF!+#REF!+#REF!+#REF!+#REF!+#REF!+#REF!+#REF!+#REF!</f>
        <v>#REF!</v>
      </c>
      <c r="V119" s="42" t="e">
        <f>#REF!</f>
        <v>#REF!</v>
      </c>
      <c r="W119" s="42">
        <f>N10+N11</f>
        <v>89775</v>
      </c>
      <c r="X119" s="42"/>
      <c r="Y119" s="42"/>
      <c r="Z119" s="12" t="e">
        <f t="shared" si="0"/>
        <v>#REF!</v>
      </c>
    </row>
    <row r="120" spans="9:26">
      <c r="K120" s="12"/>
      <c r="M120" s="12"/>
      <c r="T120" s="31" t="s">
        <v>785</v>
      </c>
      <c r="U120" s="42"/>
      <c r="V120" s="42" t="e">
        <f>#REF!</f>
        <v>#REF!</v>
      </c>
      <c r="W120" s="42"/>
      <c r="X120" s="42"/>
      <c r="Y120" s="42"/>
    </row>
    <row r="121" spans="9:26">
      <c r="K121" s="12"/>
      <c r="L121" s="12" t="s">
        <v>223</v>
      </c>
      <c r="M121" s="12">
        <f>N7+N45</f>
        <v>240125</v>
      </c>
      <c r="T121" s="31" t="s">
        <v>251</v>
      </c>
      <c r="U121" s="42" t="e">
        <f>#REF!+#REF!+#REF!+#REF!</f>
        <v>#REF!</v>
      </c>
      <c r="V121" s="42" t="e">
        <f>#REF!</f>
        <v>#REF!</v>
      </c>
      <c r="W121" s="42"/>
      <c r="X121" s="42">
        <f>N46</f>
        <v>31491.84</v>
      </c>
      <c r="Y121" s="42"/>
      <c r="Z121" s="12" t="e">
        <f t="shared" si="0"/>
        <v>#REF!</v>
      </c>
    </row>
    <row r="122" spans="9:26">
      <c r="K122" s="12"/>
      <c r="M122" s="12"/>
      <c r="T122" s="31" t="s">
        <v>61</v>
      </c>
      <c r="U122" s="42"/>
      <c r="V122" s="42"/>
      <c r="W122" s="42"/>
      <c r="X122" s="42">
        <f>N70+N67+N66+N60+N58+N57+N56+N51+N50+N49+N48+N47+N45+N44+N40+N39+N38+N36+N35+N28+N27+N26+N25+N24+N22+N21+N20+N19+N18+N17+N16+N15+N7+N78+N23+N82+N84+N85+N87+N53</f>
        <v>4344903.92</v>
      </c>
      <c r="Y122" s="42">
        <f>N63+N62+N61</f>
        <v>214908.6</v>
      </c>
      <c r="Z122" s="12">
        <f t="shared" si="0"/>
        <v>4559812.5199999996</v>
      </c>
    </row>
    <row r="123" spans="9:26" ht="33" customHeight="1">
      <c r="I123" s="12" t="s">
        <v>45</v>
      </c>
      <c r="K123" s="12"/>
      <c r="L123" s="12" t="s">
        <v>222</v>
      </c>
      <c r="M123" s="12">
        <f>M117+M118+M119+M121</f>
        <v>3602258.39</v>
      </c>
      <c r="T123" s="31" t="s">
        <v>252</v>
      </c>
      <c r="U123" s="42"/>
      <c r="V123" s="42" t="e">
        <f>#REF!</f>
        <v>#REF!</v>
      </c>
      <c r="W123" s="42"/>
      <c r="X123" s="42">
        <f>N68+N43+N79</f>
        <v>162685.5</v>
      </c>
      <c r="Y123" s="51"/>
      <c r="Z123" s="12" t="e">
        <f t="shared" ref="Z123:Z133" si="1">U123+V123+W123+X123+Y123</f>
        <v>#REF!</v>
      </c>
    </row>
    <row r="124" spans="9:26">
      <c r="K124" s="12"/>
      <c r="M124" s="12"/>
      <c r="T124" s="31" t="s">
        <v>250</v>
      </c>
      <c r="U124" s="42" t="e">
        <f>#REF!+#REF!+#REF!+#REF!+#REF!+#REF!+#REF!+#REF!+#REF!</f>
        <v>#REF!</v>
      </c>
      <c r="V124" s="42" t="e">
        <f>#REF!</f>
        <v>#REF!</v>
      </c>
      <c r="W124" s="42"/>
      <c r="X124" s="42">
        <f>N72</f>
        <v>99932</v>
      </c>
      <c r="Y124" s="51"/>
      <c r="Z124" s="12" t="e">
        <f t="shared" si="1"/>
        <v>#REF!</v>
      </c>
    </row>
    <row r="125" spans="9:26">
      <c r="K125" s="12"/>
      <c r="M125" s="12"/>
      <c r="T125" s="31" t="s">
        <v>375</v>
      </c>
      <c r="U125" s="42" t="e">
        <f>#REF!+#REF!</f>
        <v>#REF!</v>
      </c>
      <c r="V125" s="42"/>
      <c r="W125" s="42"/>
      <c r="X125" s="42">
        <f>N64+N65</f>
        <v>548150</v>
      </c>
      <c r="Y125" s="42">
        <f>N74+N75+N76+N77</f>
        <v>2482418.6800000002</v>
      </c>
      <c r="Z125" s="12" t="e">
        <f t="shared" si="1"/>
        <v>#REF!</v>
      </c>
    </row>
    <row r="126" spans="9:26">
      <c r="K126" s="12"/>
      <c r="M126" s="12"/>
      <c r="T126" s="31" t="s">
        <v>277</v>
      </c>
      <c r="U126" s="42"/>
      <c r="V126" s="42" t="e">
        <f>#REF!+#REF!</f>
        <v>#REF!</v>
      </c>
      <c r="W126" s="42"/>
      <c r="X126" s="42"/>
      <c r="Y126" s="42"/>
      <c r="Z126" s="12" t="e">
        <f t="shared" si="1"/>
        <v>#REF!</v>
      </c>
    </row>
    <row r="127" spans="9:26">
      <c r="K127" s="12"/>
      <c r="M127" s="12"/>
      <c r="T127" s="31" t="s">
        <v>157</v>
      </c>
      <c r="U127" s="42" t="e">
        <f>#REF!+#REF!+#REF!+#REF!+#REF!+#REF!+#REF!+#REF!+#REF!+#REF!+#REF!+#REF!+#REF!+#REF!+#REF!+#REF!+#REF!+#REF!+#REF!+#REF!</f>
        <v>#REF!</v>
      </c>
      <c r="V127" s="42" t="e">
        <f>#REF!+#REF!+#REF!+#REF!+#REF!+#REF!+#REF!+#REF!+#REF!+#REF!+#REF!+#REF!</f>
        <v>#REF!</v>
      </c>
      <c r="W127" s="42"/>
      <c r="X127" s="42">
        <f>N41+N42+N52</f>
        <v>185205</v>
      </c>
      <c r="Y127" s="42"/>
      <c r="Z127" s="12" t="e">
        <f t="shared" si="1"/>
        <v>#REF!</v>
      </c>
    </row>
    <row r="128" spans="9:26">
      <c r="K128" s="12"/>
      <c r="M128" s="12"/>
      <c r="S128" s="12" t="s">
        <v>248</v>
      </c>
      <c r="T128" s="31" t="s">
        <v>157</v>
      </c>
      <c r="U128" s="42"/>
      <c r="V128" s="42"/>
      <c r="W128" s="42">
        <f>N59</f>
        <v>21100</v>
      </c>
      <c r="X128" s="42"/>
      <c r="Y128" s="42"/>
      <c r="Z128" s="12">
        <f t="shared" si="1"/>
        <v>21100</v>
      </c>
    </row>
    <row r="129" spans="11:26">
      <c r="K129" s="12"/>
      <c r="M129" s="12"/>
      <c r="S129" s="12" t="s">
        <v>203</v>
      </c>
      <c r="T129" s="31" t="s">
        <v>157</v>
      </c>
      <c r="U129" s="42"/>
      <c r="V129" s="42"/>
      <c r="W129" s="42">
        <f>N54</f>
        <v>7453</v>
      </c>
      <c r="X129" s="42"/>
      <c r="Y129" s="42"/>
      <c r="Z129" s="12">
        <f t="shared" si="1"/>
        <v>7453</v>
      </c>
    </row>
    <row r="130" spans="11:26">
      <c r="K130" s="12"/>
      <c r="M130" s="12"/>
      <c r="S130" s="12" t="s">
        <v>423</v>
      </c>
      <c r="T130" s="31" t="s">
        <v>157</v>
      </c>
      <c r="U130" s="42"/>
      <c r="V130" s="42"/>
      <c r="W130" s="42"/>
      <c r="X130" s="42">
        <f>N55</f>
        <v>313089</v>
      </c>
      <c r="Y130" s="52"/>
      <c r="Z130" s="12">
        <f t="shared" si="1"/>
        <v>313089</v>
      </c>
    </row>
    <row r="131" spans="11:26">
      <c r="K131" s="12"/>
      <c r="M131" s="12"/>
      <c r="T131" s="31" t="s">
        <v>428</v>
      </c>
      <c r="U131" s="42" t="e">
        <f>#REF!</f>
        <v>#REF!</v>
      </c>
      <c r="V131" s="42" t="e">
        <f>#REF!+#REF!</f>
        <v>#REF!</v>
      </c>
      <c r="W131" s="42"/>
      <c r="X131" s="42"/>
      <c r="Y131" s="42"/>
      <c r="Z131" s="12" t="e">
        <f t="shared" si="1"/>
        <v>#REF!</v>
      </c>
    </row>
    <row r="132" spans="11:26">
      <c r="K132" s="12"/>
      <c r="M132" s="12"/>
      <c r="T132" s="34" t="s">
        <v>447</v>
      </c>
      <c r="U132" s="42"/>
      <c r="V132" s="42"/>
      <c r="W132" s="42"/>
      <c r="X132" s="42"/>
      <c r="Y132" s="42">
        <f>N69</f>
        <v>10412100</v>
      </c>
      <c r="Z132" s="12">
        <f t="shared" si="1"/>
        <v>10412100</v>
      </c>
    </row>
    <row r="133" spans="11:26">
      <c r="K133" s="12"/>
      <c r="M133" s="12"/>
      <c r="T133" s="31"/>
      <c r="U133" s="42"/>
      <c r="V133" s="42"/>
      <c r="W133" s="42"/>
      <c r="X133" s="42"/>
      <c r="Y133" s="42"/>
      <c r="Z133" s="12">
        <f t="shared" si="1"/>
        <v>0</v>
      </c>
    </row>
    <row r="134" spans="11:26">
      <c r="K134" s="12"/>
      <c r="M134" s="12"/>
      <c r="T134" s="31"/>
      <c r="U134" s="42"/>
      <c r="V134" s="42"/>
      <c r="W134" s="42"/>
      <c r="X134" s="42"/>
      <c r="Y134" s="42"/>
    </row>
    <row r="135" spans="11:26">
      <c r="K135" s="12"/>
      <c r="M135" s="12"/>
      <c r="T135" s="31"/>
      <c r="U135" s="42"/>
      <c r="V135" s="42"/>
      <c r="W135" s="42"/>
      <c r="X135" s="42"/>
      <c r="Y135" s="42"/>
      <c r="Z135" s="12">
        <f>U135+V135+W135+X135+Y135</f>
        <v>0</v>
      </c>
    </row>
    <row r="136" spans="11:26">
      <c r="K136" s="12"/>
      <c r="M136" s="12"/>
      <c r="T136" s="31"/>
      <c r="U136" s="42"/>
      <c r="V136" s="42"/>
      <c r="W136" s="42"/>
      <c r="X136" s="42"/>
      <c r="Y136" s="42"/>
      <c r="Z136" s="12">
        <f>U136+V136+W136+X136+Y136</f>
        <v>0</v>
      </c>
    </row>
    <row r="137" spans="11:26">
      <c r="K137" s="12"/>
      <c r="M137" s="12"/>
      <c r="T137" s="31"/>
      <c r="U137" s="42"/>
      <c r="V137" s="42"/>
      <c r="W137" s="42"/>
      <c r="X137" s="42"/>
      <c r="Y137" s="42"/>
    </row>
    <row r="138" spans="11:26">
      <c r="K138" s="12"/>
      <c r="M138" s="12"/>
      <c r="T138" s="31"/>
      <c r="U138" s="42"/>
      <c r="V138" s="42"/>
      <c r="W138" s="42"/>
      <c r="X138" s="42"/>
      <c r="Y138" s="42"/>
      <c r="Z138" s="12">
        <f>SUM(U138:Y138)</f>
        <v>0</v>
      </c>
    </row>
    <row r="139" spans="11:26">
      <c r="K139" s="12"/>
      <c r="M139" s="12"/>
      <c r="T139" s="15" t="s">
        <v>29</v>
      </c>
      <c r="U139" s="12" t="e">
        <f>SUM(U109:U138)</f>
        <v>#REF!</v>
      </c>
      <c r="V139" s="12" t="e">
        <f>SUM(V109:V138)</f>
        <v>#REF!</v>
      </c>
      <c r="W139" s="12">
        <f>SUM(W109:W138)</f>
        <v>128128</v>
      </c>
      <c r="X139" s="12" t="e">
        <f>SUM(X109:X138)</f>
        <v>#REF!</v>
      </c>
      <c r="Y139" s="12">
        <f>SUM(Y109:Y138)</f>
        <v>18535427.280000001</v>
      </c>
    </row>
    <row r="143" spans="11:26">
      <c r="K143" s="12"/>
      <c r="M143" s="12"/>
      <c r="U143" s="12" t="s">
        <v>24</v>
      </c>
      <c r="W143" s="12" t="s">
        <v>33</v>
      </c>
      <c r="Y143" s="12" t="s">
        <v>36</v>
      </c>
    </row>
    <row r="144" spans="11:26">
      <c r="K144" s="12"/>
      <c r="M144" s="12"/>
      <c r="U144" s="12" t="e">
        <f>W139+X139+Y139</f>
        <v>#REF!</v>
      </c>
      <c r="W144" s="12" t="e">
        <f>U139+V139</f>
        <v>#REF!</v>
      </c>
      <c r="Y144" s="12" t="e">
        <f>U144+W144</f>
        <v>#REF!</v>
      </c>
    </row>
    <row r="147" spans="11:24">
      <c r="K147" s="12"/>
      <c r="M147" s="12"/>
      <c r="U147" s="49" t="s">
        <v>37</v>
      </c>
      <c r="W147" s="12">
        <f>Y122+Y125</f>
        <v>2697327.2800000003</v>
      </c>
      <c r="X147" s="12">
        <f>Y132</f>
        <v>10412100</v>
      </c>
    </row>
    <row r="148" spans="11:24">
      <c r="K148" s="12"/>
      <c r="M148" s="12"/>
      <c r="U148" s="48"/>
    </row>
    <row r="149" spans="11:24">
      <c r="W149" s="50"/>
    </row>
    <row r="151" spans="11:24">
      <c r="K151" s="12"/>
      <c r="M151" s="12"/>
      <c r="U151" s="12" t="s">
        <v>38</v>
      </c>
      <c r="W151" s="12" t="s">
        <v>39</v>
      </c>
    </row>
    <row r="152" spans="11:24">
      <c r="K152" s="12"/>
      <c r="M152" s="12"/>
      <c r="T152" s="12"/>
      <c r="U152" s="12" t="e">
        <f>U139+W139</f>
        <v>#REF!</v>
      </c>
      <c r="W152" s="12" t="e">
        <f>V139+X139</f>
        <v>#REF!</v>
      </c>
    </row>
    <row r="155" spans="11:24">
      <c r="K155" s="12"/>
      <c r="M155" s="12"/>
      <c r="T155" s="12"/>
      <c r="U155" s="12" t="s">
        <v>41</v>
      </c>
      <c r="W155" s="12" t="e">
        <f>#REF!+#REF!+#REF!+#REF!+#REF!+#REF!+#REF!+#REF!+#REF!+#REF!+#REF!</f>
        <v>#REF!</v>
      </c>
      <c r="X155" s="12">
        <f>Y109+Y111+Y113+Y114</f>
        <v>3064600</v>
      </c>
    </row>
  </sheetData>
  <autoFilter ref="A4:V106">
    <filterColumn colId="10" showButton="0"/>
    <filterColumn colId="14" showButton="0"/>
    <sortState ref="A7:X145">
      <sortCondition ref="K2:K68"/>
    </sortState>
  </autoFilter>
  <mergeCells count="16">
    <mergeCell ref="T4:T5"/>
    <mergeCell ref="T3:V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L1:Q1"/>
    <mergeCell ref="J4:J5"/>
    <mergeCell ref="K4:L4"/>
    <mergeCell ref="N4:N5"/>
    <mergeCell ref="O4:P4"/>
  </mergeCells>
  <pageMargins left="0.23622047244094491" right="0.23622047244094491" top="0.74803149606299213" bottom="0.74803149606299213" header="0.31496062992125984" footer="0.31496062992125984"/>
  <pageSetup paperSize="9" scale="5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167"/>
  <sheetViews>
    <sheetView tabSelected="1" topLeftCell="A98" zoomScaleNormal="100" workbookViewId="0">
      <selection activeCell="A114" sqref="A114"/>
    </sheetView>
  </sheetViews>
  <sheetFormatPr defaultRowHeight="12.75"/>
  <cols>
    <col min="1" max="1" width="4" style="12" customWidth="1"/>
    <col min="2" max="2" width="10.5703125" style="12" customWidth="1"/>
    <col min="3" max="4" width="7.5703125" style="12" customWidth="1"/>
    <col min="5" max="5" width="8" style="12" customWidth="1"/>
    <col min="6" max="6" width="9.85546875" style="12" customWidth="1"/>
    <col min="7" max="7" width="16.28515625" style="12" customWidth="1"/>
    <col min="8" max="8" width="24.28515625" style="12" customWidth="1"/>
    <col min="9" max="9" width="35.7109375" style="12" customWidth="1"/>
    <col min="10" max="10" width="13" style="12" customWidth="1"/>
    <col min="11" max="11" width="11.42578125" style="13" customWidth="1"/>
    <col min="12" max="12" width="11.5703125" style="12" customWidth="1"/>
    <col min="13" max="13" width="15.85546875" style="14" customWidth="1"/>
    <col min="14" max="14" width="21.85546875" style="12" customWidth="1"/>
    <col min="15" max="15" width="0.28515625" style="12" customWidth="1"/>
    <col min="16" max="16" width="21.7109375" style="12" hidden="1" customWidth="1"/>
    <col min="17" max="17" width="18.28515625" style="12" hidden="1" customWidth="1"/>
    <col min="18" max="18" width="10.42578125" style="12" hidden="1" customWidth="1"/>
    <col min="19" max="19" width="20.85546875" style="12" hidden="1" customWidth="1"/>
    <col min="20" max="20" width="20.85546875" style="15" hidden="1" customWidth="1"/>
    <col min="21" max="21" width="13.5703125" style="12" hidden="1" customWidth="1"/>
    <col min="22" max="22" width="9.140625" style="12" hidden="1" customWidth="1"/>
    <col min="23" max="23" width="11.85546875" style="12" customWidth="1"/>
    <col min="24" max="24" width="9.140625" style="12" customWidth="1"/>
    <col min="25" max="25" width="13.28515625" style="12" customWidth="1"/>
    <col min="26" max="16384" width="9.140625" style="12"/>
  </cols>
  <sheetData>
    <row r="1" spans="1:24" ht="19.5" customHeight="1">
      <c r="B1" s="138" t="s">
        <v>810</v>
      </c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</row>
    <row r="2" spans="1:24" ht="30" customHeight="1">
      <c r="B2" s="139"/>
      <c r="C2" s="139"/>
      <c r="D2" s="138" t="s">
        <v>812</v>
      </c>
      <c r="E2" s="138"/>
      <c r="F2" s="138"/>
      <c r="G2" s="138"/>
      <c r="H2" s="138"/>
      <c r="I2" s="138"/>
      <c r="J2" s="138"/>
      <c r="K2" s="138"/>
      <c r="L2" s="138"/>
      <c r="M2" s="141"/>
      <c r="N2" s="139"/>
      <c r="O2" s="139"/>
      <c r="P2" s="139"/>
      <c r="Q2" s="139"/>
      <c r="R2" s="139"/>
    </row>
    <row r="3" spans="1:24" ht="37.5">
      <c r="B3" s="139"/>
      <c r="C3" s="139"/>
      <c r="D3" s="139"/>
      <c r="E3" s="139"/>
      <c r="F3" s="139"/>
      <c r="G3" s="139"/>
      <c r="H3" s="139" t="s">
        <v>813</v>
      </c>
      <c r="I3" s="139"/>
      <c r="J3" s="139"/>
      <c r="K3" s="140"/>
      <c r="L3" s="139"/>
      <c r="M3" s="141"/>
      <c r="N3" s="139"/>
      <c r="O3" s="139"/>
      <c r="P3" s="139"/>
      <c r="Q3" s="139"/>
      <c r="R3" s="139"/>
      <c r="T3" s="119" t="s">
        <v>23</v>
      </c>
      <c r="U3" s="119"/>
      <c r="V3" s="119"/>
      <c r="W3" s="43"/>
      <c r="X3" s="43"/>
    </row>
    <row r="4" spans="1:24" ht="33" customHeight="1">
      <c r="A4" s="116" t="s">
        <v>0</v>
      </c>
      <c r="B4" s="114" t="s">
        <v>14</v>
      </c>
      <c r="C4" s="114" t="s">
        <v>792</v>
      </c>
      <c r="D4" s="114" t="s">
        <v>791</v>
      </c>
      <c r="E4" s="114" t="s">
        <v>47</v>
      </c>
      <c r="F4" s="114" t="s">
        <v>797</v>
      </c>
      <c r="G4" s="114" t="s">
        <v>15</v>
      </c>
      <c r="H4" s="116" t="s">
        <v>16</v>
      </c>
      <c r="I4" s="116" t="s">
        <v>17</v>
      </c>
      <c r="J4" s="111" t="s">
        <v>4</v>
      </c>
      <c r="K4" s="112" t="s">
        <v>18</v>
      </c>
      <c r="L4" s="113"/>
      <c r="M4" s="8"/>
      <c r="N4" s="114" t="s">
        <v>12</v>
      </c>
      <c r="O4" s="116" t="s">
        <v>3</v>
      </c>
      <c r="P4" s="116"/>
      <c r="Q4" s="9"/>
      <c r="R4" s="23"/>
      <c r="S4" s="23"/>
      <c r="T4" s="117" t="s">
        <v>8</v>
      </c>
      <c r="U4" s="10"/>
      <c r="V4" s="10" t="s">
        <v>10</v>
      </c>
      <c r="W4" s="44"/>
      <c r="X4" s="44"/>
    </row>
    <row r="5" spans="1:24" ht="136.5" customHeight="1">
      <c r="A5" s="116"/>
      <c r="B5" s="115"/>
      <c r="C5" s="120"/>
      <c r="D5" s="120"/>
      <c r="E5" s="120"/>
      <c r="F5" s="120"/>
      <c r="G5" s="120"/>
      <c r="H5" s="116"/>
      <c r="I5" s="116"/>
      <c r="J5" s="111"/>
      <c r="K5" s="10" t="s">
        <v>1</v>
      </c>
      <c r="L5" s="22" t="s">
        <v>2</v>
      </c>
      <c r="M5" s="11" t="s">
        <v>11</v>
      </c>
      <c r="N5" s="115"/>
      <c r="O5" s="10" t="s">
        <v>5</v>
      </c>
      <c r="P5" s="10" t="s">
        <v>6</v>
      </c>
      <c r="Q5" s="22" t="s">
        <v>7</v>
      </c>
      <c r="R5" s="24" t="s">
        <v>9</v>
      </c>
      <c r="S5" s="24" t="s">
        <v>13</v>
      </c>
      <c r="T5" s="118"/>
      <c r="U5" s="10" t="s">
        <v>19</v>
      </c>
      <c r="V5" s="10" t="s">
        <v>20</v>
      </c>
      <c r="W5" s="44"/>
      <c r="X5" s="44"/>
    </row>
    <row r="6" spans="1:24" s="32" customFormat="1" ht="120.75" customHeight="1">
      <c r="A6" s="66">
        <v>1</v>
      </c>
      <c r="B6" s="29" t="s">
        <v>190</v>
      </c>
      <c r="C6" s="29"/>
      <c r="D6" s="91" t="s">
        <v>798</v>
      </c>
      <c r="E6" s="36"/>
      <c r="F6" s="39">
        <v>3916</v>
      </c>
      <c r="G6" s="36" t="s">
        <v>33</v>
      </c>
      <c r="H6" s="28" t="s">
        <v>165</v>
      </c>
      <c r="I6" s="28" t="s">
        <v>166</v>
      </c>
      <c r="J6" s="37" t="s">
        <v>25</v>
      </c>
      <c r="K6" s="33">
        <v>43487</v>
      </c>
      <c r="L6" s="38">
        <v>43830</v>
      </c>
      <c r="M6" s="30" t="s">
        <v>22</v>
      </c>
      <c r="N6" s="36">
        <v>3916</v>
      </c>
      <c r="O6" s="28" t="s">
        <v>216</v>
      </c>
      <c r="P6" s="28" t="s">
        <v>217</v>
      </c>
      <c r="Q6" s="16" t="s">
        <v>50</v>
      </c>
      <c r="R6" s="29" t="s">
        <v>22</v>
      </c>
      <c r="S6" s="29" t="s">
        <v>22</v>
      </c>
      <c r="T6" s="31" t="s">
        <v>31</v>
      </c>
      <c r="U6" s="28" t="s">
        <v>21</v>
      </c>
      <c r="V6" s="28" t="s">
        <v>21</v>
      </c>
      <c r="W6" s="45"/>
      <c r="X6" s="45"/>
    </row>
    <row r="7" spans="1:24" s="32" customFormat="1" ht="90" customHeight="1">
      <c r="A7" s="66">
        <v>2</v>
      </c>
      <c r="B7" s="29"/>
      <c r="C7" s="29"/>
      <c r="D7" s="91" t="s">
        <v>798</v>
      </c>
      <c r="E7" s="36"/>
      <c r="F7" s="39">
        <v>3240</v>
      </c>
      <c r="G7" s="36" t="s">
        <v>33</v>
      </c>
      <c r="H7" s="28" t="s">
        <v>257</v>
      </c>
      <c r="I7" s="28" t="s">
        <v>258</v>
      </c>
      <c r="J7" s="37" t="s">
        <v>259</v>
      </c>
      <c r="K7" s="33">
        <v>43488</v>
      </c>
      <c r="L7" s="38">
        <v>43830</v>
      </c>
      <c r="M7" s="30" t="s">
        <v>22</v>
      </c>
      <c r="N7" s="36">
        <v>6480</v>
      </c>
      <c r="O7" s="28" t="s">
        <v>681</v>
      </c>
      <c r="P7" s="28" t="s">
        <v>682</v>
      </c>
      <c r="Q7" s="16" t="s">
        <v>50</v>
      </c>
      <c r="R7" s="29" t="s">
        <v>22</v>
      </c>
      <c r="S7" s="29" t="s">
        <v>22</v>
      </c>
      <c r="T7" s="31" t="s">
        <v>81</v>
      </c>
      <c r="U7" s="28"/>
      <c r="V7" s="28"/>
      <c r="W7" s="45"/>
      <c r="X7" s="45"/>
    </row>
    <row r="8" spans="1:24" s="32" customFormat="1" ht="44.25" customHeight="1">
      <c r="A8" s="128">
        <v>3</v>
      </c>
      <c r="B8" s="124" t="s">
        <v>190</v>
      </c>
      <c r="C8" s="85"/>
      <c r="D8" s="130" t="s">
        <v>798</v>
      </c>
      <c r="E8" s="123"/>
      <c r="F8" s="83">
        <v>2120</v>
      </c>
      <c r="G8" s="123" t="s">
        <v>33</v>
      </c>
      <c r="H8" s="124" t="s">
        <v>545</v>
      </c>
      <c r="I8" s="124" t="s">
        <v>167</v>
      </c>
      <c r="J8" s="125" t="s">
        <v>128</v>
      </c>
      <c r="K8" s="127">
        <v>43488</v>
      </c>
      <c r="L8" s="121">
        <v>43830</v>
      </c>
      <c r="M8" s="126" t="s">
        <v>22</v>
      </c>
      <c r="N8" s="36">
        <v>2120</v>
      </c>
      <c r="O8" s="28" t="s">
        <v>421</v>
      </c>
      <c r="P8" s="28" t="s">
        <v>278</v>
      </c>
      <c r="Q8" s="16" t="s">
        <v>50</v>
      </c>
      <c r="R8" s="29" t="s">
        <v>22</v>
      </c>
      <c r="S8" s="29" t="s">
        <v>22</v>
      </c>
      <c r="T8" s="31" t="s">
        <v>157</v>
      </c>
      <c r="U8" s="28"/>
      <c r="V8" s="28"/>
      <c r="W8" s="45"/>
      <c r="X8" s="45"/>
    </row>
    <row r="9" spans="1:24" s="32" customFormat="1" ht="46.5" customHeight="1">
      <c r="A9" s="129"/>
      <c r="B9" s="120"/>
      <c r="C9" s="82"/>
      <c r="D9" s="120"/>
      <c r="E9" s="120"/>
      <c r="F9" s="92">
        <v>735</v>
      </c>
      <c r="G9" s="120"/>
      <c r="H9" s="120"/>
      <c r="I9" s="120"/>
      <c r="J9" s="120"/>
      <c r="K9" s="120"/>
      <c r="L9" s="122"/>
      <c r="M9" s="120"/>
      <c r="N9" s="36">
        <v>735</v>
      </c>
      <c r="O9" s="28" t="s">
        <v>422</v>
      </c>
      <c r="P9" s="28" t="s">
        <v>278</v>
      </c>
      <c r="Q9" s="16" t="s">
        <v>50</v>
      </c>
      <c r="R9" s="29" t="s">
        <v>22</v>
      </c>
      <c r="S9" s="29" t="s">
        <v>22</v>
      </c>
      <c r="T9" s="31" t="s">
        <v>250</v>
      </c>
      <c r="U9" s="28" t="s">
        <v>21</v>
      </c>
      <c r="V9" s="28" t="s">
        <v>21</v>
      </c>
      <c r="W9" s="45"/>
      <c r="X9" s="45"/>
    </row>
    <row r="10" spans="1:24" s="32" customFormat="1" ht="66" customHeight="1">
      <c r="A10" s="66">
        <v>4</v>
      </c>
      <c r="B10" s="29" t="s">
        <v>190</v>
      </c>
      <c r="C10" s="29"/>
      <c r="D10" s="29" t="s">
        <v>798</v>
      </c>
      <c r="E10" s="36"/>
      <c r="F10" s="39">
        <v>5000</v>
      </c>
      <c r="G10" s="36" t="s">
        <v>33</v>
      </c>
      <c r="H10" s="28" t="s">
        <v>148</v>
      </c>
      <c r="I10" s="28" t="s">
        <v>102</v>
      </c>
      <c r="J10" s="37" t="s">
        <v>103</v>
      </c>
      <c r="K10" s="33">
        <v>43488</v>
      </c>
      <c r="L10" s="38">
        <v>43830</v>
      </c>
      <c r="M10" s="30" t="s">
        <v>22</v>
      </c>
      <c r="N10" s="36">
        <v>5000</v>
      </c>
      <c r="O10" s="28" t="s">
        <v>198</v>
      </c>
      <c r="P10" s="28" t="s">
        <v>199</v>
      </c>
      <c r="Q10" s="16" t="s">
        <v>50</v>
      </c>
      <c r="R10" s="29" t="s">
        <v>22</v>
      </c>
      <c r="S10" s="29" t="s">
        <v>22</v>
      </c>
      <c r="T10" s="31" t="s">
        <v>157</v>
      </c>
      <c r="U10" s="28" t="s">
        <v>21</v>
      </c>
      <c r="V10" s="28" t="s">
        <v>21</v>
      </c>
      <c r="W10" s="45"/>
      <c r="X10" s="45"/>
    </row>
    <row r="11" spans="1:24" s="13" customFormat="1" ht="42.75" customHeight="1">
      <c r="A11" s="66">
        <v>5</v>
      </c>
      <c r="B11" s="36" t="s">
        <v>190</v>
      </c>
      <c r="C11" s="36"/>
      <c r="D11" s="36" t="s">
        <v>798</v>
      </c>
      <c r="E11" s="36"/>
      <c r="F11" s="39">
        <v>5000</v>
      </c>
      <c r="G11" s="36" t="s">
        <v>33</v>
      </c>
      <c r="H11" s="28" t="s">
        <v>148</v>
      </c>
      <c r="I11" s="28" t="s">
        <v>102</v>
      </c>
      <c r="J11" s="37" t="s">
        <v>158</v>
      </c>
      <c r="K11" s="38">
        <v>43493</v>
      </c>
      <c r="L11" s="38">
        <v>43830</v>
      </c>
      <c r="M11" s="39" t="s">
        <v>22</v>
      </c>
      <c r="N11" s="36">
        <v>5000</v>
      </c>
      <c r="O11" s="35" t="s">
        <v>220</v>
      </c>
      <c r="P11" s="35" t="s">
        <v>221</v>
      </c>
      <c r="Q11" s="16" t="s">
        <v>50</v>
      </c>
      <c r="R11" s="29" t="s">
        <v>22</v>
      </c>
      <c r="S11" s="29" t="s">
        <v>22</v>
      </c>
      <c r="T11" s="31" t="s">
        <v>157</v>
      </c>
      <c r="U11" s="35"/>
      <c r="V11" s="35"/>
      <c r="W11" s="46"/>
      <c r="X11" s="46"/>
    </row>
    <row r="12" spans="1:24" s="13" customFormat="1" ht="45" customHeight="1">
      <c r="A12" s="66">
        <v>6</v>
      </c>
      <c r="B12" s="36" t="s">
        <v>190</v>
      </c>
      <c r="C12" s="36"/>
      <c r="D12" s="36" t="s">
        <v>798</v>
      </c>
      <c r="E12" s="36"/>
      <c r="F12" s="39">
        <v>4715</v>
      </c>
      <c r="G12" s="36" t="s">
        <v>33</v>
      </c>
      <c r="H12" s="77" t="s">
        <v>235</v>
      </c>
      <c r="I12" s="35" t="s">
        <v>78</v>
      </c>
      <c r="J12" s="37" t="s">
        <v>79</v>
      </c>
      <c r="K12" s="38">
        <v>43493</v>
      </c>
      <c r="L12" s="38">
        <v>43830</v>
      </c>
      <c r="M12" s="39" t="s">
        <v>22</v>
      </c>
      <c r="N12" s="36">
        <v>4715</v>
      </c>
      <c r="O12" s="35" t="s">
        <v>195</v>
      </c>
      <c r="P12" s="35" t="s">
        <v>196</v>
      </c>
      <c r="Q12" s="16" t="s">
        <v>59</v>
      </c>
      <c r="R12" s="29" t="s">
        <v>22</v>
      </c>
      <c r="S12" s="29" t="s">
        <v>22</v>
      </c>
      <c r="T12" s="31" t="s">
        <v>208</v>
      </c>
      <c r="U12" s="35"/>
      <c r="V12" s="35"/>
      <c r="W12" s="46"/>
      <c r="X12" s="46"/>
    </row>
    <row r="13" spans="1:24" s="13" customFormat="1" ht="42.75" customHeight="1">
      <c r="A13" s="66">
        <v>7</v>
      </c>
      <c r="B13" s="36" t="s">
        <v>190</v>
      </c>
      <c r="C13" s="36"/>
      <c r="D13" s="36" t="s">
        <v>798</v>
      </c>
      <c r="E13" s="36"/>
      <c r="F13" s="39">
        <v>4500</v>
      </c>
      <c r="G13" s="36" t="s">
        <v>33</v>
      </c>
      <c r="H13" s="35" t="s">
        <v>119</v>
      </c>
      <c r="I13" s="28" t="s">
        <v>120</v>
      </c>
      <c r="J13" s="37" t="s">
        <v>121</v>
      </c>
      <c r="K13" s="38">
        <v>43495</v>
      </c>
      <c r="L13" s="38">
        <v>43830</v>
      </c>
      <c r="M13" s="39" t="s">
        <v>22</v>
      </c>
      <c r="N13" s="36">
        <v>4500</v>
      </c>
      <c r="O13" s="35" t="s">
        <v>191</v>
      </c>
      <c r="P13" s="35" t="s">
        <v>192</v>
      </c>
      <c r="Q13" s="16" t="s">
        <v>50</v>
      </c>
      <c r="R13" s="29" t="s">
        <v>22</v>
      </c>
      <c r="S13" s="29" t="s">
        <v>22</v>
      </c>
      <c r="T13" s="31" t="s">
        <v>208</v>
      </c>
      <c r="U13" s="35"/>
      <c r="V13" s="35"/>
      <c r="W13" s="46"/>
      <c r="X13" s="46"/>
    </row>
    <row r="14" spans="1:24" s="13" customFormat="1" ht="34.5" customHeight="1">
      <c r="A14" s="66">
        <v>8</v>
      </c>
      <c r="B14" s="36" t="s">
        <v>190</v>
      </c>
      <c r="C14" s="36"/>
      <c r="D14" s="36" t="s">
        <v>798</v>
      </c>
      <c r="E14" s="36"/>
      <c r="F14" s="39">
        <v>2500</v>
      </c>
      <c r="G14" s="36" t="s">
        <v>33</v>
      </c>
      <c r="H14" s="35" t="s">
        <v>119</v>
      </c>
      <c r="I14" s="28" t="s">
        <v>123</v>
      </c>
      <c r="J14" s="37" t="s">
        <v>122</v>
      </c>
      <c r="K14" s="38">
        <v>43495</v>
      </c>
      <c r="L14" s="38">
        <v>43830</v>
      </c>
      <c r="M14" s="39" t="s">
        <v>22</v>
      </c>
      <c r="N14" s="36">
        <v>2500</v>
      </c>
      <c r="O14" s="35" t="s">
        <v>193</v>
      </c>
      <c r="P14" s="35" t="s">
        <v>194</v>
      </c>
      <c r="Q14" s="16" t="s">
        <v>50</v>
      </c>
      <c r="R14" s="29" t="s">
        <v>22</v>
      </c>
      <c r="S14" s="29" t="s">
        <v>22</v>
      </c>
      <c r="T14" s="31" t="s">
        <v>81</v>
      </c>
      <c r="U14" s="35"/>
      <c r="V14" s="35"/>
      <c r="W14" s="46"/>
      <c r="X14" s="46"/>
    </row>
    <row r="15" spans="1:24" s="13" customFormat="1" ht="34.5" customHeight="1">
      <c r="A15" s="66">
        <v>9</v>
      </c>
      <c r="B15" s="36" t="s">
        <v>190</v>
      </c>
      <c r="C15" s="36"/>
      <c r="D15" s="36" t="s">
        <v>798</v>
      </c>
      <c r="E15" s="36"/>
      <c r="F15" s="39">
        <v>5000</v>
      </c>
      <c r="G15" s="36" t="s">
        <v>33</v>
      </c>
      <c r="H15" s="28" t="s">
        <v>148</v>
      </c>
      <c r="I15" s="28" t="s">
        <v>102</v>
      </c>
      <c r="J15" s="37" t="s">
        <v>154</v>
      </c>
      <c r="K15" s="38">
        <v>43501</v>
      </c>
      <c r="L15" s="38">
        <v>43830</v>
      </c>
      <c r="M15" s="39" t="s">
        <v>22</v>
      </c>
      <c r="N15" s="36">
        <v>5000</v>
      </c>
      <c r="O15" s="35" t="s">
        <v>295</v>
      </c>
      <c r="P15" s="35" t="s">
        <v>296</v>
      </c>
      <c r="Q15" s="16" t="s">
        <v>50</v>
      </c>
      <c r="R15" s="29" t="s">
        <v>22</v>
      </c>
      <c r="S15" s="29" t="s">
        <v>22</v>
      </c>
      <c r="T15" s="31" t="s">
        <v>157</v>
      </c>
      <c r="U15" s="35"/>
      <c r="V15" s="35"/>
      <c r="W15" s="46"/>
      <c r="X15" s="46"/>
    </row>
    <row r="16" spans="1:24" s="13" customFormat="1" ht="34.5" customHeight="1">
      <c r="A16" s="128">
        <v>10</v>
      </c>
      <c r="B16" s="123" t="s">
        <v>190</v>
      </c>
      <c r="C16" s="81"/>
      <c r="D16" s="81"/>
      <c r="E16" s="123"/>
      <c r="F16" s="83">
        <v>12698</v>
      </c>
      <c r="G16" s="123" t="s">
        <v>33</v>
      </c>
      <c r="H16" s="123" t="s">
        <v>235</v>
      </c>
      <c r="I16" s="124" t="s">
        <v>155</v>
      </c>
      <c r="J16" s="125" t="s">
        <v>207</v>
      </c>
      <c r="K16" s="121">
        <v>43507</v>
      </c>
      <c r="L16" s="121">
        <v>43830</v>
      </c>
      <c r="M16" s="137" t="s">
        <v>22</v>
      </c>
      <c r="N16" s="36">
        <v>12698</v>
      </c>
      <c r="O16" s="35" t="s">
        <v>526</v>
      </c>
      <c r="P16" s="123" t="s">
        <v>527</v>
      </c>
      <c r="Q16" s="16" t="s">
        <v>59</v>
      </c>
      <c r="R16" s="29" t="s">
        <v>22</v>
      </c>
      <c r="S16" s="29" t="s">
        <v>22</v>
      </c>
      <c r="T16" s="31" t="s">
        <v>81</v>
      </c>
      <c r="U16" s="35"/>
      <c r="V16" s="35"/>
      <c r="W16" s="46"/>
      <c r="X16" s="46"/>
    </row>
    <row r="17" spans="1:24" s="13" customFormat="1" ht="42.75" customHeight="1">
      <c r="A17" s="129"/>
      <c r="B17" s="120"/>
      <c r="C17" s="82"/>
      <c r="D17" s="82" t="s">
        <v>798</v>
      </c>
      <c r="E17" s="120"/>
      <c r="F17" s="92">
        <v>11663</v>
      </c>
      <c r="G17" s="120"/>
      <c r="H17" s="120"/>
      <c r="I17" s="120"/>
      <c r="J17" s="120"/>
      <c r="K17" s="122"/>
      <c r="L17" s="122"/>
      <c r="M17" s="120"/>
      <c r="N17" s="36">
        <v>11663</v>
      </c>
      <c r="O17" s="35" t="s">
        <v>528</v>
      </c>
      <c r="P17" s="120"/>
      <c r="Q17" s="16" t="s">
        <v>59</v>
      </c>
      <c r="R17" s="29" t="s">
        <v>22</v>
      </c>
      <c r="S17" s="29" t="s">
        <v>22</v>
      </c>
      <c r="T17" s="31" t="s">
        <v>208</v>
      </c>
      <c r="U17" s="35"/>
      <c r="V17" s="35"/>
      <c r="W17" s="46"/>
      <c r="X17" s="46"/>
    </row>
    <row r="18" spans="1:24" s="13" customFormat="1" ht="42.75" customHeight="1">
      <c r="A18" s="66">
        <v>11</v>
      </c>
      <c r="B18" s="36" t="s">
        <v>190</v>
      </c>
      <c r="C18" s="36"/>
      <c r="D18" s="36" t="s">
        <v>798</v>
      </c>
      <c r="E18" s="36"/>
      <c r="F18" s="39">
        <v>4970</v>
      </c>
      <c r="G18" s="36" t="s">
        <v>33</v>
      </c>
      <c r="H18" s="35" t="s">
        <v>169</v>
      </c>
      <c r="I18" s="28" t="s">
        <v>170</v>
      </c>
      <c r="J18" s="37" t="s">
        <v>168</v>
      </c>
      <c r="K18" s="38">
        <v>43501</v>
      </c>
      <c r="L18" s="38">
        <v>43830</v>
      </c>
      <c r="M18" s="39" t="s">
        <v>22</v>
      </c>
      <c r="N18" s="36">
        <v>4970</v>
      </c>
      <c r="O18" s="35" t="s">
        <v>268</v>
      </c>
      <c r="P18" s="35" t="s">
        <v>269</v>
      </c>
      <c r="Q18" s="16" t="s">
        <v>50</v>
      </c>
      <c r="R18" s="29" t="s">
        <v>22</v>
      </c>
      <c r="S18" s="29" t="s">
        <v>22</v>
      </c>
      <c r="T18" s="31" t="s">
        <v>157</v>
      </c>
      <c r="U18" s="35"/>
      <c r="V18" s="35"/>
      <c r="W18" s="46"/>
      <c r="X18" s="46"/>
    </row>
    <row r="19" spans="1:24" s="13" customFormat="1" ht="42.75" customHeight="1">
      <c r="A19" s="66">
        <v>12</v>
      </c>
      <c r="B19" s="36" t="s">
        <v>190</v>
      </c>
      <c r="C19" s="36"/>
      <c r="D19" s="36" t="s">
        <v>798</v>
      </c>
      <c r="E19" s="36"/>
      <c r="F19" s="39">
        <v>3497.5</v>
      </c>
      <c r="G19" s="36" t="s">
        <v>33</v>
      </c>
      <c r="H19" s="35" t="s">
        <v>545</v>
      </c>
      <c r="I19" s="28" t="s">
        <v>167</v>
      </c>
      <c r="J19" s="37" t="s">
        <v>171</v>
      </c>
      <c r="K19" s="38">
        <v>43504</v>
      </c>
      <c r="L19" s="38">
        <v>43830</v>
      </c>
      <c r="M19" s="39" t="s">
        <v>22</v>
      </c>
      <c r="N19" s="36">
        <v>3497.5</v>
      </c>
      <c r="O19" s="35" t="s">
        <v>229</v>
      </c>
      <c r="P19" s="35" t="s">
        <v>230</v>
      </c>
      <c r="Q19" s="16" t="s">
        <v>50</v>
      </c>
      <c r="R19" s="29" t="s">
        <v>22</v>
      </c>
      <c r="S19" s="29" t="s">
        <v>22</v>
      </c>
      <c r="T19" s="31" t="s">
        <v>250</v>
      </c>
      <c r="U19" s="35"/>
      <c r="V19" s="35"/>
      <c r="W19" s="46"/>
      <c r="X19" s="46"/>
    </row>
    <row r="20" spans="1:24" s="13" customFormat="1" ht="42.75" customHeight="1">
      <c r="A20" s="66">
        <v>13</v>
      </c>
      <c r="B20" s="36" t="s">
        <v>190</v>
      </c>
      <c r="C20" s="36"/>
      <c r="D20" s="36" t="s">
        <v>798</v>
      </c>
      <c r="E20" s="36"/>
      <c r="F20" s="39">
        <v>4980</v>
      </c>
      <c r="G20" s="36" t="s">
        <v>33</v>
      </c>
      <c r="H20" s="35" t="s">
        <v>169</v>
      </c>
      <c r="I20" s="28" t="s">
        <v>173</v>
      </c>
      <c r="J20" s="37" t="s">
        <v>172</v>
      </c>
      <c r="K20" s="38">
        <v>43507</v>
      </c>
      <c r="L20" s="38">
        <v>43830</v>
      </c>
      <c r="M20" s="39" t="s">
        <v>22</v>
      </c>
      <c r="N20" s="36">
        <v>4980</v>
      </c>
      <c r="O20" s="35" t="s">
        <v>297</v>
      </c>
      <c r="P20" s="35" t="s">
        <v>298</v>
      </c>
      <c r="Q20" s="16" t="s">
        <v>50</v>
      </c>
      <c r="R20" s="29" t="s">
        <v>22</v>
      </c>
      <c r="S20" s="29" t="s">
        <v>22</v>
      </c>
      <c r="T20" s="31" t="s">
        <v>157</v>
      </c>
      <c r="U20" s="35"/>
      <c r="V20" s="35"/>
      <c r="W20" s="46"/>
      <c r="X20" s="46"/>
    </row>
    <row r="21" spans="1:24" s="13" customFormat="1" ht="42.75" customHeight="1">
      <c r="A21" s="66">
        <v>14</v>
      </c>
      <c r="B21" s="36" t="s">
        <v>190</v>
      </c>
      <c r="C21" s="36"/>
      <c r="D21" s="36" t="s">
        <v>798</v>
      </c>
      <c r="E21" s="36"/>
      <c r="F21" s="39">
        <v>2179.2600000000002</v>
      </c>
      <c r="G21" s="36" t="s">
        <v>33</v>
      </c>
      <c r="H21" s="35" t="s">
        <v>162</v>
      </c>
      <c r="I21" s="28" t="s">
        <v>163</v>
      </c>
      <c r="J21" s="37" t="s">
        <v>164</v>
      </c>
      <c r="K21" s="38">
        <v>43507</v>
      </c>
      <c r="L21" s="38">
        <v>43830</v>
      </c>
      <c r="M21" s="39" t="s">
        <v>22</v>
      </c>
      <c r="N21" s="36">
        <v>2179.2600000000002</v>
      </c>
      <c r="O21" s="35" t="s">
        <v>240</v>
      </c>
      <c r="P21" s="35" t="s">
        <v>241</v>
      </c>
      <c r="Q21" s="16" t="s">
        <v>50</v>
      </c>
      <c r="R21" s="29" t="s">
        <v>22</v>
      </c>
      <c r="S21" s="29" t="s">
        <v>22</v>
      </c>
      <c r="T21" s="31" t="s">
        <v>81</v>
      </c>
      <c r="U21" s="35"/>
      <c r="V21" s="35"/>
      <c r="W21" s="46"/>
      <c r="X21" s="46"/>
    </row>
    <row r="22" spans="1:24" s="13" customFormat="1" ht="34.5" customHeight="1">
      <c r="A22" s="66">
        <v>15</v>
      </c>
      <c r="B22" s="36" t="s">
        <v>190</v>
      </c>
      <c r="C22" s="36"/>
      <c r="D22" s="36" t="s">
        <v>799</v>
      </c>
      <c r="E22" s="36"/>
      <c r="F22" s="39">
        <v>35000</v>
      </c>
      <c r="G22" s="36" t="s">
        <v>33</v>
      </c>
      <c r="H22" s="35" t="s">
        <v>160</v>
      </c>
      <c r="I22" s="28" t="s">
        <v>159</v>
      </c>
      <c r="J22" s="37" t="s">
        <v>161</v>
      </c>
      <c r="K22" s="38">
        <v>43508</v>
      </c>
      <c r="L22" s="38">
        <v>43830</v>
      </c>
      <c r="M22" s="39" t="s">
        <v>22</v>
      </c>
      <c r="N22" s="36">
        <v>35000</v>
      </c>
      <c r="O22" s="35" t="s">
        <v>227</v>
      </c>
      <c r="P22" s="35" t="s">
        <v>228</v>
      </c>
      <c r="Q22" s="16" t="s">
        <v>50</v>
      </c>
      <c r="R22" s="29" t="s">
        <v>22</v>
      </c>
      <c r="S22" s="29" t="s">
        <v>22</v>
      </c>
      <c r="T22" s="31" t="s">
        <v>251</v>
      </c>
      <c r="U22" s="35"/>
      <c r="V22" s="35"/>
      <c r="W22" s="46"/>
      <c r="X22" s="46"/>
    </row>
    <row r="23" spans="1:24" s="13" customFormat="1" ht="39.75" customHeight="1">
      <c r="A23" s="66">
        <v>16</v>
      </c>
      <c r="B23" s="36" t="s">
        <v>190</v>
      </c>
      <c r="C23" s="36"/>
      <c r="D23" s="36" t="s">
        <v>798</v>
      </c>
      <c r="E23" s="36"/>
      <c r="F23" s="39">
        <v>5000</v>
      </c>
      <c r="G23" s="36" t="s">
        <v>33</v>
      </c>
      <c r="H23" s="28" t="s">
        <v>148</v>
      </c>
      <c r="I23" s="28" t="s">
        <v>102</v>
      </c>
      <c r="J23" s="37" t="s">
        <v>255</v>
      </c>
      <c r="K23" s="38">
        <v>43509</v>
      </c>
      <c r="L23" s="38">
        <v>43830</v>
      </c>
      <c r="M23" s="39" t="s">
        <v>22</v>
      </c>
      <c r="N23" s="36">
        <v>5000</v>
      </c>
      <c r="O23" s="35" t="s">
        <v>293</v>
      </c>
      <c r="P23" s="35" t="s">
        <v>294</v>
      </c>
      <c r="Q23" s="16" t="s">
        <v>50</v>
      </c>
      <c r="R23" s="29" t="s">
        <v>22</v>
      </c>
      <c r="S23" s="29" t="s">
        <v>22</v>
      </c>
      <c r="T23" s="31" t="s">
        <v>157</v>
      </c>
      <c r="U23" s="35"/>
      <c r="V23" s="35"/>
      <c r="W23" s="46"/>
      <c r="X23" s="46"/>
    </row>
    <row r="24" spans="1:24" s="13" customFormat="1" ht="45" customHeight="1">
      <c r="A24" s="66">
        <v>17</v>
      </c>
      <c r="B24" s="36" t="s">
        <v>190</v>
      </c>
      <c r="C24" s="36"/>
      <c r="D24" s="36" t="s">
        <v>799</v>
      </c>
      <c r="E24" s="36"/>
      <c r="F24" s="39">
        <v>9142.5</v>
      </c>
      <c r="G24" s="36" t="s">
        <v>33</v>
      </c>
      <c r="H24" s="35" t="s">
        <v>339</v>
      </c>
      <c r="I24" s="28" t="s">
        <v>186</v>
      </c>
      <c r="J24" s="37" t="s">
        <v>340</v>
      </c>
      <c r="K24" s="38">
        <v>43515</v>
      </c>
      <c r="L24" s="38">
        <v>43830</v>
      </c>
      <c r="M24" s="39" t="s">
        <v>22</v>
      </c>
      <c r="N24" s="36">
        <v>9142.5</v>
      </c>
      <c r="O24" s="35" t="s">
        <v>286</v>
      </c>
      <c r="P24" s="35" t="s">
        <v>287</v>
      </c>
      <c r="Q24" s="16" t="s">
        <v>50</v>
      </c>
      <c r="R24" s="29" t="s">
        <v>22</v>
      </c>
      <c r="S24" s="29" t="s">
        <v>22</v>
      </c>
      <c r="T24" s="31" t="s">
        <v>81</v>
      </c>
      <c r="U24" s="35"/>
      <c r="V24" s="35"/>
      <c r="W24" s="46"/>
      <c r="X24" s="46"/>
    </row>
    <row r="25" spans="1:24" s="13" customFormat="1" ht="34.5" customHeight="1">
      <c r="A25" s="66">
        <v>18</v>
      </c>
      <c r="B25" s="36" t="s">
        <v>190</v>
      </c>
      <c r="C25" s="36"/>
      <c r="D25" s="36" t="s">
        <v>799</v>
      </c>
      <c r="E25" s="36"/>
      <c r="F25" s="39">
        <v>9680</v>
      </c>
      <c r="G25" s="36" t="s">
        <v>33</v>
      </c>
      <c r="H25" s="35" t="s">
        <v>209</v>
      </c>
      <c r="I25" s="35" t="s">
        <v>211</v>
      </c>
      <c r="J25" s="37" t="s">
        <v>210</v>
      </c>
      <c r="K25" s="38">
        <v>43518</v>
      </c>
      <c r="L25" s="38">
        <v>43830</v>
      </c>
      <c r="M25" s="39" t="s">
        <v>22</v>
      </c>
      <c r="N25" s="36">
        <v>9680</v>
      </c>
      <c r="O25" s="35" t="s">
        <v>291</v>
      </c>
      <c r="P25" s="35" t="s">
        <v>292</v>
      </c>
      <c r="Q25" s="16" t="s">
        <v>50</v>
      </c>
      <c r="R25" s="29" t="s">
        <v>22</v>
      </c>
      <c r="S25" s="29" t="s">
        <v>22</v>
      </c>
      <c r="T25" s="31" t="s">
        <v>157</v>
      </c>
      <c r="U25" s="35"/>
      <c r="V25" s="35"/>
      <c r="W25" s="46"/>
      <c r="X25" s="46"/>
    </row>
    <row r="26" spans="1:24" s="13" customFormat="1" ht="34.5" customHeight="1">
      <c r="A26" s="66">
        <v>19</v>
      </c>
      <c r="B26" s="36" t="s">
        <v>190</v>
      </c>
      <c r="C26" s="36"/>
      <c r="D26" s="36" t="s">
        <v>799</v>
      </c>
      <c r="E26" s="36"/>
      <c r="F26" s="39">
        <v>14200</v>
      </c>
      <c r="G26" s="36" t="s">
        <v>33</v>
      </c>
      <c r="H26" s="35" t="s">
        <v>224</v>
      </c>
      <c r="I26" s="35" t="s">
        <v>219</v>
      </c>
      <c r="J26" s="37" t="s">
        <v>218</v>
      </c>
      <c r="K26" s="38">
        <v>43522</v>
      </c>
      <c r="L26" s="38">
        <v>43830</v>
      </c>
      <c r="M26" s="39" t="s">
        <v>22</v>
      </c>
      <c r="N26" s="36">
        <v>14200</v>
      </c>
      <c r="O26" s="35" t="s">
        <v>273</v>
      </c>
      <c r="P26" s="35" t="s">
        <v>274</v>
      </c>
      <c r="Q26" s="16" t="s">
        <v>59</v>
      </c>
      <c r="R26" s="29" t="s">
        <v>22</v>
      </c>
      <c r="S26" s="29" t="s">
        <v>22</v>
      </c>
      <c r="T26" s="31" t="s">
        <v>277</v>
      </c>
      <c r="U26" s="35"/>
      <c r="V26" s="35"/>
      <c r="W26" s="46"/>
      <c r="X26" s="46"/>
    </row>
    <row r="27" spans="1:24" s="13" customFormat="1" ht="34.5" customHeight="1">
      <c r="A27" s="66">
        <v>20</v>
      </c>
      <c r="B27" s="36" t="s">
        <v>190</v>
      </c>
      <c r="C27" s="36"/>
      <c r="D27" s="36" t="s">
        <v>798</v>
      </c>
      <c r="E27" s="36"/>
      <c r="F27" s="39">
        <v>4990</v>
      </c>
      <c r="G27" s="36" t="s">
        <v>266</v>
      </c>
      <c r="H27" s="35" t="s">
        <v>263</v>
      </c>
      <c r="I27" s="35" t="s">
        <v>336</v>
      </c>
      <c r="J27" s="37" t="s">
        <v>267</v>
      </c>
      <c r="K27" s="38">
        <v>43523</v>
      </c>
      <c r="L27" s="38">
        <v>43830</v>
      </c>
      <c r="M27" s="39" t="s">
        <v>22</v>
      </c>
      <c r="N27" s="36">
        <v>4990</v>
      </c>
      <c r="O27" s="35" t="s">
        <v>337</v>
      </c>
      <c r="P27" s="35" t="s">
        <v>338</v>
      </c>
      <c r="Q27" s="16" t="s">
        <v>50</v>
      </c>
      <c r="R27" s="29" t="s">
        <v>22</v>
      </c>
      <c r="S27" s="29" t="s">
        <v>22</v>
      </c>
      <c r="T27" s="31" t="s">
        <v>157</v>
      </c>
      <c r="U27" s="35"/>
      <c r="V27" s="35"/>
      <c r="W27" s="46"/>
      <c r="X27" s="46"/>
    </row>
    <row r="28" spans="1:24" s="13" customFormat="1" ht="34.5" customHeight="1">
      <c r="A28" s="66">
        <v>21</v>
      </c>
      <c r="B28" s="36" t="s">
        <v>190</v>
      </c>
      <c r="C28" s="36"/>
      <c r="D28" s="36" t="s">
        <v>798</v>
      </c>
      <c r="E28" s="36"/>
      <c r="F28" s="39">
        <v>2405</v>
      </c>
      <c r="G28" s="36" t="s">
        <v>33</v>
      </c>
      <c r="H28" s="35" t="s">
        <v>224</v>
      </c>
      <c r="I28" s="35" t="s">
        <v>226</v>
      </c>
      <c r="J28" s="37" t="s">
        <v>225</v>
      </c>
      <c r="K28" s="38">
        <v>43523</v>
      </c>
      <c r="L28" s="38">
        <v>43830</v>
      </c>
      <c r="M28" s="39" t="s">
        <v>22</v>
      </c>
      <c r="N28" s="36">
        <v>2405</v>
      </c>
      <c r="O28" s="35" t="s">
        <v>424</v>
      </c>
      <c r="P28" s="35" t="s">
        <v>425</v>
      </c>
      <c r="Q28" s="16" t="s">
        <v>50</v>
      </c>
      <c r="R28" s="29" t="s">
        <v>22</v>
      </c>
      <c r="S28" s="29" t="s">
        <v>22</v>
      </c>
      <c r="T28" s="31" t="s">
        <v>208</v>
      </c>
      <c r="U28" s="35"/>
      <c r="V28" s="35"/>
      <c r="W28" s="46"/>
      <c r="X28" s="46"/>
    </row>
    <row r="29" spans="1:24" s="13" customFormat="1" ht="38.25" customHeight="1">
      <c r="A29" s="66">
        <v>22</v>
      </c>
      <c r="B29" s="36" t="s">
        <v>190</v>
      </c>
      <c r="C29" s="36"/>
      <c r="D29" s="36" t="s">
        <v>798</v>
      </c>
      <c r="E29" s="36"/>
      <c r="F29" s="39">
        <v>5000</v>
      </c>
      <c r="G29" s="36" t="s">
        <v>33</v>
      </c>
      <c r="H29" s="28" t="s">
        <v>148</v>
      </c>
      <c r="I29" s="28" t="s">
        <v>102</v>
      </c>
      <c r="J29" s="37" t="s">
        <v>256</v>
      </c>
      <c r="K29" s="38">
        <v>43523</v>
      </c>
      <c r="L29" s="38">
        <v>43830</v>
      </c>
      <c r="M29" s="39" t="s">
        <v>22</v>
      </c>
      <c r="N29" s="36">
        <v>5000</v>
      </c>
      <c r="O29" s="35" t="s">
        <v>385</v>
      </c>
      <c r="P29" s="35" t="s">
        <v>386</v>
      </c>
      <c r="Q29" s="16" t="s">
        <v>59</v>
      </c>
      <c r="R29" s="29" t="s">
        <v>22</v>
      </c>
      <c r="S29" s="29" t="s">
        <v>22</v>
      </c>
      <c r="T29" s="31" t="s">
        <v>157</v>
      </c>
      <c r="U29" s="35"/>
      <c r="V29" s="35"/>
      <c r="W29" s="46"/>
      <c r="X29" s="46"/>
    </row>
    <row r="30" spans="1:24" s="13" customFormat="1" ht="34.5" customHeight="1">
      <c r="A30" s="66">
        <v>23</v>
      </c>
      <c r="B30" s="36" t="s">
        <v>190</v>
      </c>
      <c r="C30" s="36"/>
      <c r="D30" s="36" t="s">
        <v>798</v>
      </c>
      <c r="E30" s="36"/>
      <c r="F30" s="39">
        <v>2827</v>
      </c>
      <c r="G30" s="36" t="s">
        <v>33</v>
      </c>
      <c r="H30" s="35" t="s">
        <v>309</v>
      </c>
      <c r="I30" s="35" t="s">
        <v>310</v>
      </c>
      <c r="J30" s="37" t="s">
        <v>311</v>
      </c>
      <c r="K30" s="38">
        <v>43528</v>
      </c>
      <c r="L30" s="38">
        <v>43830</v>
      </c>
      <c r="M30" s="39" t="s">
        <v>22</v>
      </c>
      <c r="N30" s="36">
        <v>2827</v>
      </c>
      <c r="O30" s="35" t="s">
        <v>381</v>
      </c>
      <c r="P30" s="35" t="s">
        <v>379</v>
      </c>
      <c r="Q30" s="16" t="s">
        <v>59</v>
      </c>
      <c r="R30" s="29" t="s">
        <v>22</v>
      </c>
      <c r="S30" s="29" t="s">
        <v>22</v>
      </c>
      <c r="T30" s="31" t="s">
        <v>157</v>
      </c>
      <c r="U30" s="35"/>
      <c r="V30" s="35"/>
      <c r="W30" s="46"/>
      <c r="X30" s="46"/>
    </row>
    <row r="31" spans="1:24" s="13" customFormat="1" ht="132.75" customHeight="1">
      <c r="A31" s="66">
        <v>24</v>
      </c>
      <c r="B31" s="36"/>
      <c r="C31" s="36"/>
      <c r="D31" s="36" t="s">
        <v>799</v>
      </c>
      <c r="E31" s="36"/>
      <c r="F31" s="39">
        <v>80000</v>
      </c>
      <c r="G31" s="36" t="s">
        <v>33</v>
      </c>
      <c r="H31" s="28" t="s">
        <v>148</v>
      </c>
      <c r="I31" s="28" t="s">
        <v>102</v>
      </c>
      <c r="J31" s="37" t="s">
        <v>253</v>
      </c>
      <c r="K31" s="38">
        <v>43529</v>
      </c>
      <c r="L31" s="38">
        <v>43830</v>
      </c>
      <c r="M31" s="39" t="s">
        <v>22</v>
      </c>
      <c r="N31" s="36">
        <v>100000</v>
      </c>
      <c r="O31" s="35" t="s">
        <v>614</v>
      </c>
      <c r="P31" s="35" t="s">
        <v>615</v>
      </c>
      <c r="Q31" s="16" t="s">
        <v>59</v>
      </c>
      <c r="R31" s="29" t="s">
        <v>22</v>
      </c>
      <c r="S31" s="29" t="s">
        <v>22</v>
      </c>
      <c r="T31" s="31" t="s">
        <v>157</v>
      </c>
      <c r="U31" s="35"/>
      <c r="V31" s="35"/>
      <c r="W31" s="46"/>
      <c r="X31" s="46"/>
    </row>
    <row r="32" spans="1:24" s="13" customFormat="1" ht="44.25" customHeight="1">
      <c r="A32" s="66">
        <v>25</v>
      </c>
      <c r="B32" s="36" t="s">
        <v>190</v>
      </c>
      <c r="C32" s="36"/>
      <c r="D32" s="36" t="s">
        <v>798</v>
      </c>
      <c r="E32" s="36"/>
      <c r="F32" s="39">
        <v>4910</v>
      </c>
      <c r="G32" s="36" t="s">
        <v>33</v>
      </c>
      <c r="H32" s="28" t="s">
        <v>263</v>
      </c>
      <c r="I32" s="28" t="s">
        <v>264</v>
      </c>
      <c r="J32" s="37" t="s">
        <v>261</v>
      </c>
      <c r="K32" s="38">
        <v>43530</v>
      </c>
      <c r="L32" s="38">
        <v>43830</v>
      </c>
      <c r="M32" s="39" t="s">
        <v>22</v>
      </c>
      <c r="N32" s="36">
        <v>4910</v>
      </c>
      <c r="O32" s="35" t="s">
        <v>316</v>
      </c>
      <c r="P32" s="35" t="s">
        <v>317</v>
      </c>
      <c r="Q32" s="16" t="s">
        <v>50</v>
      </c>
      <c r="R32" s="29" t="s">
        <v>22</v>
      </c>
      <c r="S32" s="29" t="s">
        <v>22</v>
      </c>
      <c r="T32" s="31" t="s">
        <v>157</v>
      </c>
      <c r="U32" s="35"/>
      <c r="V32" s="35"/>
      <c r="W32" s="46"/>
      <c r="X32" s="46"/>
    </row>
    <row r="33" spans="1:24" s="13" customFormat="1" ht="44.25" customHeight="1">
      <c r="A33" s="90">
        <v>26</v>
      </c>
      <c r="B33" s="123" t="s">
        <v>190</v>
      </c>
      <c r="C33" s="81"/>
      <c r="D33" s="81" t="s">
        <v>798</v>
      </c>
      <c r="E33" s="123"/>
      <c r="F33" s="83">
        <v>1900</v>
      </c>
      <c r="G33" s="123" t="s">
        <v>33</v>
      </c>
      <c r="H33" s="124" t="s">
        <v>484</v>
      </c>
      <c r="I33" s="124" t="s">
        <v>487</v>
      </c>
      <c r="J33" s="125" t="s">
        <v>485</v>
      </c>
      <c r="K33" s="121">
        <v>43536</v>
      </c>
      <c r="L33" s="121">
        <v>43830</v>
      </c>
      <c r="M33" s="78"/>
      <c r="N33" s="123">
        <v>2755</v>
      </c>
      <c r="O33" s="79" t="s">
        <v>619</v>
      </c>
      <c r="P33" s="79" t="s">
        <v>620</v>
      </c>
      <c r="Q33" s="16" t="s">
        <v>59</v>
      </c>
      <c r="R33" s="29" t="s">
        <v>22</v>
      </c>
      <c r="S33" s="29" t="s">
        <v>22</v>
      </c>
      <c r="T33" s="31" t="s">
        <v>617</v>
      </c>
      <c r="U33" s="35"/>
      <c r="V33" s="35"/>
      <c r="W33" s="46"/>
      <c r="X33" s="46"/>
    </row>
    <row r="34" spans="1:24" s="13" customFormat="1" ht="44.25" customHeight="1">
      <c r="A34" s="90">
        <v>27</v>
      </c>
      <c r="B34" s="120"/>
      <c r="C34" s="82"/>
      <c r="D34" s="82" t="s">
        <v>798</v>
      </c>
      <c r="E34" s="120"/>
      <c r="F34" s="92">
        <v>855</v>
      </c>
      <c r="G34" s="120"/>
      <c r="H34" s="120"/>
      <c r="I34" s="120"/>
      <c r="J34" s="120"/>
      <c r="K34" s="122"/>
      <c r="L34" s="122"/>
      <c r="M34" s="78" t="s">
        <v>22</v>
      </c>
      <c r="N34" s="120"/>
      <c r="O34" s="76" t="s">
        <v>616</v>
      </c>
      <c r="P34" s="76" t="s">
        <v>618</v>
      </c>
      <c r="Q34" s="16" t="s">
        <v>59</v>
      </c>
      <c r="R34" s="29" t="s">
        <v>22</v>
      </c>
      <c r="S34" s="29" t="s">
        <v>22</v>
      </c>
      <c r="T34" s="31" t="s">
        <v>277</v>
      </c>
      <c r="U34" s="35"/>
      <c r="V34" s="35"/>
      <c r="W34" s="46"/>
      <c r="X34" s="46"/>
    </row>
    <row r="35" spans="1:24" s="13" customFormat="1" ht="34.5" customHeight="1">
      <c r="A35" s="128">
        <v>28</v>
      </c>
      <c r="B35" s="123" t="s">
        <v>190</v>
      </c>
      <c r="C35" s="81"/>
      <c r="D35" s="81" t="s">
        <v>799</v>
      </c>
      <c r="E35" s="123"/>
      <c r="F35" s="83">
        <v>42395</v>
      </c>
      <c r="G35" s="123" t="s">
        <v>33</v>
      </c>
      <c r="H35" s="124" t="s">
        <v>224</v>
      </c>
      <c r="I35" s="124" t="s">
        <v>260</v>
      </c>
      <c r="J35" s="125" t="s">
        <v>262</v>
      </c>
      <c r="K35" s="121">
        <v>43536</v>
      </c>
      <c r="L35" s="121">
        <v>43830</v>
      </c>
      <c r="M35" s="137" t="s">
        <v>22</v>
      </c>
      <c r="N35" s="36">
        <v>42395</v>
      </c>
      <c r="O35" s="123" t="s">
        <v>314</v>
      </c>
      <c r="P35" s="123" t="s">
        <v>315</v>
      </c>
      <c r="Q35" s="131" t="s">
        <v>59</v>
      </c>
      <c r="R35" s="29" t="s">
        <v>22</v>
      </c>
      <c r="S35" s="29" t="s">
        <v>22</v>
      </c>
      <c r="T35" s="31" t="s">
        <v>277</v>
      </c>
      <c r="U35" s="35"/>
      <c r="V35" s="35"/>
      <c r="W35" s="46"/>
      <c r="X35" s="46"/>
    </row>
    <row r="36" spans="1:24" s="13" customFormat="1" ht="34.5" customHeight="1">
      <c r="A36" s="136"/>
      <c r="B36" s="134"/>
      <c r="C36" s="84"/>
      <c r="D36" s="84" t="s">
        <v>799</v>
      </c>
      <c r="E36" s="134"/>
      <c r="F36" s="93">
        <v>21895</v>
      </c>
      <c r="G36" s="134"/>
      <c r="H36" s="134"/>
      <c r="I36" s="134"/>
      <c r="J36" s="134"/>
      <c r="K36" s="135"/>
      <c r="L36" s="135"/>
      <c r="M36" s="134"/>
      <c r="N36" s="36">
        <v>21895</v>
      </c>
      <c r="O36" s="134"/>
      <c r="P36" s="134"/>
      <c r="Q36" s="132"/>
      <c r="R36" s="29" t="s">
        <v>22</v>
      </c>
      <c r="S36" s="29" t="s">
        <v>22</v>
      </c>
      <c r="T36" s="31" t="s">
        <v>427</v>
      </c>
      <c r="U36" s="35"/>
      <c r="V36" s="35"/>
      <c r="W36" s="46"/>
      <c r="X36" s="46"/>
    </row>
    <row r="37" spans="1:24" s="13" customFormat="1" ht="37.5" customHeight="1">
      <c r="A37" s="129"/>
      <c r="B37" s="120"/>
      <c r="C37" s="82"/>
      <c r="D37" s="82" t="s">
        <v>799</v>
      </c>
      <c r="E37" s="120"/>
      <c r="F37" s="92">
        <v>340</v>
      </c>
      <c r="G37" s="120"/>
      <c r="H37" s="120"/>
      <c r="I37" s="120"/>
      <c r="J37" s="120"/>
      <c r="K37" s="122"/>
      <c r="L37" s="122"/>
      <c r="M37" s="120"/>
      <c r="N37" s="36">
        <v>340</v>
      </c>
      <c r="O37" s="120"/>
      <c r="P37" s="120"/>
      <c r="Q37" s="133"/>
      <c r="R37" s="29" t="s">
        <v>22</v>
      </c>
      <c r="S37" s="29" t="s">
        <v>22</v>
      </c>
      <c r="T37" s="31" t="s">
        <v>426</v>
      </c>
      <c r="U37" s="35"/>
      <c r="V37" s="35"/>
      <c r="W37" s="46"/>
      <c r="X37" s="46"/>
    </row>
    <row r="38" spans="1:24" s="13" customFormat="1" ht="37.5" customHeight="1">
      <c r="A38" s="142">
        <v>29</v>
      </c>
      <c r="B38" s="142"/>
      <c r="C38" s="142"/>
      <c r="D38" s="142" t="s">
        <v>798</v>
      </c>
      <c r="E38" s="142"/>
      <c r="F38" s="143"/>
      <c r="G38" s="142" t="s">
        <v>33</v>
      </c>
      <c r="H38" s="106" t="s">
        <v>484</v>
      </c>
      <c r="I38" s="142" t="s">
        <v>486</v>
      </c>
      <c r="J38" s="142">
        <v>20</v>
      </c>
      <c r="K38" s="144">
        <v>43536</v>
      </c>
      <c r="L38" s="38">
        <v>43830</v>
      </c>
      <c r="M38" s="142" t="s">
        <v>22</v>
      </c>
      <c r="N38" s="36">
        <v>2240.0100000000002</v>
      </c>
      <c r="O38" s="142"/>
      <c r="P38" s="142"/>
      <c r="Q38" s="18" t="s">
        <v>50</v>
      </c>
      <c r="R38" s="36" t="s">
        <v>22</v>
      </c>
      <c r="S38" s="36" t="s">
        <v>22</v>
      </c>
      <c r="T38" s="40" t="s">
        <v>617</v>
      </c>
      <c r="U38" s="35"/>
      <c r="V38" s="35"/>
      <c r="W38" s="46"/>
      <c r="X38" s="46"/>
    </row>
    <row r="39" spans="1:24" s="13" customFormat="1" ht="39.75" customHeight="1">
      <c r="A39" s="66">
        <v>30</v>
      </c>
      <c r="B39" s="36" t="s">
        <v>190</v>
      </c>
      <c r="C39" s="36"/>
      <c r="D39" s="36" t="s">
        <v>798</v>
      </c>
      <c r="E39" s="36"/>
      <c r="F39" s="39">
        <v>4880</v>
      </c>
      <c r="G39" s="36" t="s">
        <v>33</v>
      </c>
      <c r="H39" s="28" t="s">
        <v>263</v>
      </c>
      <c r="I39" s="28" t="s">
        <v>264</v>
      </c>
      <c r="J39" s="37" t="s">
        <v>265</v>
      </c>
      <c r="K39" s="38">
        <v>43535</v>
      </c>
      <c r="L39" s="38">
        <v>43830</v>
      </c>
      <c r="M39" s="39" t="s">
        <v>22</v>
      </c>
      <c r="N39" s="36">
        <v>4880</v>
      </c>
      <c r="O39" s="35" t="s">
        <v>334</v>
      </c>
      <c r="P39" s="35" t="s">
        <v>335</v>
      </c>
      <c r="Q39" s="16" t="s">
        <v>50</v>
      </c>
      <c r="R39" s="29" t="s">
        <v>22</v>
      </c>
      <c r="S39" s="29" t="s">
        <v>22</v>
      </c>
      <c r="T39" s="31" t="s">
        <v>157</v>
      </c>
      <c r="U39" s="35"/>
      <c r="V39" s="35"/>
      <c r="W39" s="46"/>
      <c r="X39" s="46"/>
    </row>
    <row r="40" spans="1:24" s="13" customFormat="1" ht="39.75" customHeight="1">
      <c r="A40" s="66">
        <v>31</v>
      </c>
      <c r="B40" s="36" t="s">
        <v>190</v>
      </c>
      <c r="C40" s="36"/>
      <c r="D40" s="36" t="s">
        <v>798</v>
      </c>
      <c r="E40" s="36"/>
      <c r="F40" s="39">
        <v>2827</v>
      </c>
      <c r="G40" s="36" t="s">
        <v>33</v>
      </c>
      <c r="H40" s="35" t="s">
        <v>309</v>
      </c>
      <c r="I40" s="35" t="s">
        <v>310</v>
      </c>
      <c r="J40" s="37" t="s">
        <v>312</v>
      </c>
      <c r="K40" s="38">
        <v>43536</v>
      </c>
      <c r="L40" s="38">
        <v>43830</v>
      </c>
      <c r="M40" s="39" t="s">
        <v>22</v>
      </c>
      <c r="N40" s="36">
        <v>2827</v>
      </c>
      <c r="O40" s="35" t="s">
        <v>380</v>
      </c>
      <c r="P40" s="35" t="s">
        <v>379</v>
      </c>
      <c r="Q40" s="16" t="s">
        <v>59</v>
      </c>
      <c r="R40" s="29" t="s">
        <v>22</v>
      </c>
      <c r="S40" s="29" t="s">
        <v>22</v>
      </c>
      <c r="T40" s="31" t="s">
        <v>157</v>
      </c>
      <c r="U40" s="35"/>
      <c r="V40" s="35"/>
      <c r="W40" s="46"/>
      <c r="X40" s="46"/>
    </row>
    <row r="41" spans="1:24" s="13" customFormat="1" ht="34.5" customHeight="1">
      <c r="A41" s="66">
        <v>32</v>
      </c>
      <c r="B41" s="36" t="s">
        <v>190</v>
      </c>
      <c r="C41" s="36"/>
      <c r="D41" s="36" t="s">
        <v>798</v>
      </c>
      <c r="E41" s="36"/>
      <c r="F41" s="39">
        <v>2480</v>
      </c>
      <c r="G41" s="36" t="s">
        <v>33</v>
      </c>
      <c r="H41" s="28" t="s">
        <v>165</v>
      </c>
      <c r="I41" s="28" t="s">
        <v>166</v>
      </c>
      <c r="J41" s="37" t="s">
        <v>281</v>
      </c>
      <c r="K41" s="38">
        <v>43537</v>
      </c>
      <c r="L41" s="38">
        <v>43830</v>
      </c>
      <c r="M41" s="39" t="s">
        <v>22</v>
      </c>
      <c r="N41" s="36">
        <v>2480</v>
      </c>
      <c r="O41" s="35" t="s">
        <v>389</v>
      </c>
      <c r="P41" s="35" t="s">
        <v>390</v>
      </c>
      <c r="Q41" s="16" t="s">
        <v>50</v>
      </c>
      <c r="R41" s="29" t="s">
        <v>22</v>
      </c>
      <c r="S41" s="29" t="s">
        <v>22</v>
      </c>
      <c r="T41" s="31" t="s">
        <v>31</v>
      </c>
      <c r="U41" s="35"/>
      <c r="V41" s="35"/>
      <c r="W41" s="46"/>
      <c r="X41" s="46"/>
    </row>
    <row r="42" spans="1:24" s="13" customFormat="1" ht="34.5" customHeight="1">
      <c r="A42" s="66">
        <v>33</v>
      </c>
      <c r="B42" s="36" t="s">
        <v>190</v>
      </c>
      <c r="C42" s="36"/>
      <c r="D42" s="36" t="s">
        <v>798</v>
      </c>
      <c r="E42" s="36"/>
      <c r="F42" s="39">
        <v>2120</v>
      </c>
      <c r="G42" s="36" t="s">
        <v>33</v>
      </c>
      <c r="H42" s="35" t="s">
        <v>545</v>
      </c>
      <c r="I42" s="35" t="s">
        <v>167</v>
      </c>
      <c r="J42" s="37" t="s">
        <v>300</v>
      </c>
      <c r="K42" s="38">
        <v>43538</v>
      </c>
      <c r="L42" s="38">
        <v>43830</v>
      </c>
      <c r="M42" s="39" t="s">
        <v>22</v>
      </c>
      <c r="N42" s="36">
        <v>2120</v>
      </c>
      <c r="O42" s="35" t="s">
        <v>591</v>
      </c>
      <c r="P42" s="35" t="s">
        <v>592</v>
      </c>
      <c r="Q42" s="16" t="s">
        <v>50</v>
      </c>
      <c r="R42" s="29" t="s">
        <v>22</v>
      </c>
      <c r="S42" s="29" t="s">
        <v>22</v>
      </c>
      <c r="T42" s="31" t="s">
        <v>250</v>
      </c>
      <c r="U42" s="35"/>
      <c r="V42" s="35"/>
      <c r="W42" s="46"/>
      <c r="X42" s="46"/>
    </row>
    <row r="43" spans="1:24" s="13" customFormat="1" ht="34.5" customHeight="1">
      <c r="A43" s="66">
        <v>34</v>
      </c>
      <c r="B43" s="36" t="s">
        <v>190</v>
      </c>
      <c r="C43" s="36"/>
      <c r="D43" s="36" t="s">
        <v>798</v>
      </c>
      <c r="E43" s="36"/>
      <c r="F43" s="39">
        <v>4050</v>
      </c>
      <c r="G43" s="36" t="s">
        <v>33</v>
      </c>
      <c r="H43" s="35" t="s">
        <v>263</v>
      </c>
      <c r="I43" s="35" t="s">
        <v>371</v>
      </c>
      <c r="J43" s="37" t="s">
        <v>370</v>
      </c>
      <c r="K43" s="38">
        <v>43538</v>
      </c>
      <c r="L43" s="38">
        <v>43830</v>
      </c>
      <c r="M43" s="39" t="s">
        <v>22</v>
      </c>
      <c r="N43" s="36">
        <v>4050</v>
      </c>
      <c r="O43" s="35" t="s">
        <v>664</v>
      </c>
      <c r="P43" s="35" t="s">
        <v>665</v>
      </c>
      <c r="Q43" s="16" t="s">
        <v>50</v>
      </c>
      <c r="R43" s="29" t="s">
        <v>22</v>
      </c>
      <c r="S43" s="29" t="s">
        <v>22</v>
      </c>
      <c r="T43" s="31" t="s">
        <v>157</v>
      </c>
      <c r="U43" s="35"/>
      <c r="V43" s="35"/>
      <c r="W43" s="46"/>
      <c r="X43" s="46"/>
    </row>
    <row r="44" spans="1:24" s="13" customFormat="1" ht="54.75" customHeight="1">
      <c r="A44" s="66">
        <v>35</v>
      </c>
      <c r="B44" s="36" t="s">
        <v>190</v>
      </c>
      <c r="C44" s="36"/>
      <c r="D44" s="36" t="s">
        <v>798</v>
      </c>
      <c r="E44" s="36"/>
      <c r="F44" s="39">
        <v>800</v>
      </c>
      <c r="G44" s="36" t="s">
        <v>33</v>
      </c>
      <c r="H44" s="28" t="s">
        <v>288</v>
      </c>
      <c r="I44" s="28" t="s">
        <v>289</v>
      </c>
      <c r="J44" s="37" t="s">
        <v>290</v>
      </c>
      <c r="K44" s="38">
        <v>43544</v>
      </c>
      <c r="L44" s="38">
        <v>43830</v>
      </c>
      <c r="M44" s="39" t="s">
        <v>22</v>
      </c>
      <c r="N44" s="36">
        <v>800</v>
      </c>
      <c r="O44" s="35" t="s">
        <v>397</v>
      </c>
      <c r="P44" s="35" t="s">
        <v>398</v>
      </c>
      <c r="Q44" s="16" t="s">
        <v>50</v>
      </c>
      <c r="R44" s="29" t="s">
        <v>22</v>
      </c>
      <c r="S44" s="29" t="s">
        <v>22</v>
      </c>
      <c r="T44" s="31" t="s">
        <v>81</v>
      </c>
      <c r="U44" s="35"/>
      <c r="V44" s="35"/>
      <c r="W44" s="46"/>
      <c r="X44" s="46"/>
    </row>
    <row r="45" spans="1:24" s="13" customFormat="1" ht="54.75" customHeight="1">
      <c r="A45" s="66">
        <v>36</v>
      </c>
      <c r="B45" s="36" t="s">
        <v>190</v>
      </c>
      <c r="C45" s="36"/>
      <c r="D45" s="36" t="s">
        <v>798</v>
      </c>
      <c r="E45" s="36"/>
      <c r="F45" s="39">
        <v>2827</v>
      </c>
      <c r="G45" s="36" t="s">
        <v>33</v>
      </c>
      <c r="H45" s="35" t="s">
        <v>309</v>
      </c>
      <c r="I45" s="35" t="s">
        <v>310</v>
      </c>
      <c r="J45" s="37" t="s">
        <v>313</v>
      </c>
      <c r="K45" s="38">
        <v>43544</v>
      </c>
      <c r="L45" s="38">
        <v>43830</v>
      </c>
      <c r="M45" s="39" t="s">
        <v>22</v>
      </c>
      <c r="N45" s="36">
        <v>2827</v>
      </c>
      <c r="O45" s="35" t="s">
        <v>382</v>
      </c>
      <c r="P45" s="35" t="s">
        <v>379</v>
      </c>
      <c r="Q45" s="16" t="s">
        <v>59</v>
      </c>
      <c r="R45" s="29" t="s">
        <v>22</v>
      </c>
      <c r="S45" s="29" t="s">
        <v>22</v>
      </c>
      <c r="T45" s="31" t="s">
        <v>157</v>
      </c>
      <c r="U45" s="35"/>
      <c r="V45" s="35"/>
      <c r="W45" s="46"/>
      <c r="X45" s="46"/>
    </row>
    <row r="46" spans="1:24" s="13" customFormat="1" ht="34.5" customHeight="1">
      <c r="A46" s="66">
        <v>38</v>
      </c>
      <c r="B46" s="36" t="s">
        <v>190</v>
      </c>
      <c r="C46" s="36"/>
      <c r="D46" s="36" t="s">
        <v>798</v>
      </c>
      <c r="E46" s="36"/>
      <c r="F46" s="39">
        <v>3225</v>
      </c>
      <c r="G46" s="36" t="s">
        <v>33</v>
      </c>
      <c r="H46" s="35" t="s">
        <v>545</v>
      </c>
      <c r="I46" s="28" t="s">
        <v>301</v>
      </c>
      <c r="J46" s="37" t="s">
        <v>299</v>
      </c>
      <c r="K46" s="38">
        <v>43544</v>
      </c>
      <c r="L46" s="38">
        <v>43830</v>
      </c>
      <c r="M46" s="39" t="s">
        <v>22</v>
      </c>
      <c r="N46" s="36">
        <v>3225</v>
      </c>
      <c r="O46" s="35" t="s">
        <v>500</v>
      </c>
      <c r="P46" s="35" t="s">
        <v>501</v>
      </c>
      <c r="Q46" s="16" t="s">
        <v>50</v>
      </c>
      <c r="R46" s="29" t="s">
        <v>22</v>
      </c>
      <c r="S46" s="29" t="s">
        <v>22</v>
      </c>
      <c r="T46" s="31" t="s">
        <v>157</v>
      </c>
      <c r="U46" s="35"/>
      <c r="V46" s="35"/>
      <c r="W46" s="46"/>
      <c r="X46" s="46"/>
    </row>
    <row r="47" spans="1:24" s="13" customFormat="1" ht="48.75" customHeight="1">
      <c r="A47" s="66">
        <v>39</v>
      </c>
      <c r="B47" s="36" t="s">
        <v>190</v>
      </c>
      <c r="C47" s="36"/>
      <c r="D47" s="36" t="s">
        <v>798</v>
      </c>
      <c r="E47" s="36"/>
      <c r="F47" s="39">
        <v>11250</v>
      </c>
      <c r="G47" s="36" t="s">
        <v>33</v>
      </c>
      <c r="H47" s="28" t="s">
        <v>302</v>
      </c>
      <c r="I47" s="28" t="s">
        <v>303</v>
      </c>
      <c r="J47" s="37" t="s">
        <v>304</v>
      </c>
      <c r="K47" s="38">
        <v>43545</v>
      </c>
      <c r="L47" s="38">
        <v>43830</v>
      </c>
      <c r="M47" s="39" t="s">
        <v>22</v>
      </c>
      <c r="N47" s="36">
        <v>11250</v>
      </c>
      <c r="O47" s="35" t="s">
        <v>496</v>
      </c>
      <c r="P47" s="35" t="s">
        <v>497</v>
      </c>
      <c r="Q47" s="16" t="s">
        <v>59</v>
      </c>
      <c r="R47" s="29" t="s">
        <v>22</v>
      </c>
      <c r="S47" s="29" t="s">
        <v>22</v>
      </c>
      <c r="T47" s="31" t="s">
        <v>428</v>
      </c>
      <c r="U47" s="35"/>
      <c r="V47" s="35"/>
      <c r="W47" s="46"/>
      <c r="X47" s="46"/>
    </row>
    <row r="48" spans="1:24" s="13" customFormat="1" ht="34.5" customHeight="1">
      <c r="A48" s="66">
        <v>40</v>
      </c>
      <c r="B48" s="36" t="s">
        <v>190</v>
      </c>
      <c r="C48" s="36"/>
      <c r="D48" s="36" t="s">
        <v>798</v>
      </c>
      <c r="E48" s="36"/>
      <c r="F48" s="39">
        <v>9914.85</v>
      </c>
      <c r="G48" s="36" t="s">
        <v>33</v>
      </c>
      <c r="H48" s="35" t="s">
        <v>305</v>
      </c>
      <c r="I48" s="35" t="s">
        <v>306</v>
      </c>
      <c r="J48" s="37" t="s">
        <v>307</v>
      </c>
      <c r="K48" s="38">
        <v>43545</v>
      </c>
      <c r="L48" s="38">
        <v>43830</v>
      </c>
      <c r="M48" s="39" t="s">
        <v>22</v>
      </c>
      <c r="N48" s="36">
        <v>9914.85</v>
      </c>
      <c r="O48" s="35" t="s">
        <v>479</v>
      </c>
      <c r="P48" s="35" t="s">
        <v>480</v>
      </c>
      <c r="Q48" s="16" t="s">
        <v>59</v>
      </c>
      <c r="R48" s="29" t="s">
        <v>22</v>
      </c>
      <c r="S48" s="29" t="s">
        <v>22</v>
      </c>
      <c r="T48" s="31" t="s">
        <v>428</v>
      </c>
      <c r="U48" s="35"/>
      <c r="V48" s="35"/>
      <c r="W48" s="46"/>
      <c r="X48" s="46"/>
    </row>
    <row r="49" spans="1:24" s="13" customFormat="1" ht="34.5" customHeight="1">
      <c r="A49" s="66">
        <v>41</v>
      </c>
      <c r="B49" s="36" t="s">
        <v>676</v>
      </c>
      <c r="C49" s="36"/>
      <c r="D49" s="36" t="s">
        <v>798</v>
      </c>
      <c r="E49" s="36"/>
      <c r="F49" s="39">
        <v>4900</v>
      </c>
      <c r="G49" s="36" t="s">
        <v>33</v>
      </c>
      <c r="H49" s="35" t="s">
        <v>356</v>
      </c>
      <c r="I49" s="35" t="s">
        <v>357</v>
      </c>
      <c r="J49" s="37" t="s">
        <v>358</v>
      </c>
      <c r="K49" s="38">
        <v>43546</v>
      </c>
      <c r="L49" s="38">
        <v>43830</v>
      </c>
      <c r="M49" s="39" t="s">
        <v>22</v>
      </c>
      <c r="N49" s="36">
        <v>4900</v>
      </c>
      <c r="O49" s="35" t="s">
        <v>535</v>
      </c>
      <c r="P49" s="35" t="s">
        <v>536</v>
      </c>
      <c r="Q49" s="16" t="s">
        <v>50</v>
      </c>
      <c r="R49" s="29" t="s">
        <v>22</v>
      </c>
      <c r="S49" s="29" t="s">
        <v>22</v>
      </c>
      <c r="T49" s="31" t="s">
        <v>81</v>
      </c>
      <c r="U49" s="35"/>
      <c r="V49" s="35"/>
      <c r="W49" s="46"/>
      <c r="X49" s="46"/>
    </row>
    <row r="50" spans="1:24" s="13" customFormat="1" ht="34.5" customHeight="1">
      <c r="A50" s="66">
        <v>42</v>
      </c>
      <c r="B50" s="36" t="s">
        <v>190</v>
      </c>
      <c r="C50" s="36"/>
      <c r="D50" s="36" t="s">
        <v>798</v>
      </c>
      <c r="E50" s="36"/>
      <c r="F50" s="39">
        <v>2827</v>
      </c>
      <c r="G50" s="36" t="s">
        <v>33</v>
      </c>
      <c r="H50" s="35" t="s">
        <v>309</v>
      </c>
      <c r="I50" s="35" t="s">
        <v>310</v>
      </c>
      <c r="J50" s="37" t="s">
        <v>308</v>
      </c>
      <c r="K50" s="38">
        <v>43549</v>
      </c>
      <c r="L50" s="38">
        <v>43830</v>
      </c>
      <c r="M50" s="39" t="s">
        <v>22</v>
      </c>
      <c r="N50" s="36">
        <v>2827</v>
      </c>
      <c r="O50" s="35" t="s">
        <v>378</v>
      </c>
      <c r="P50" s="35" t="s">
        <v>379</v>
      </c>
      <c r="Q50" s="16" t="s">
        <v>59</v>
      </c>
      <c r="R50" s="29" t="s">
        <v>22</v>
      </c>
      <c r="S50" s="29" t="s">
        <v>22</v>
      </c>
      <c r="T50" s="31" t="s">
        <v>157</v>
      </c>
      <c r="U50" s="35"/>
      <c r="V50" s="35"/>
      <c r="W50" s="46"/>
      <c r="X50" s="46"/>
    </row>
    <row r="51" spans="1:24" s="13" customFormat="1" ht="34.5" customHeight="1">
      <c r="A51" s="66">
        <v>43</v>
      </c>
      <c r="B51" s="36" t="s">
        <v>190</v>
      </c>
      <c r="C51" s="36"/>
      <c r="D51" s="36" t="s">
        <v>798</v>
      </c>
      <c r="E51" s="36"/>
      <c r="F51" s="39">
        <v>3890</v>
      </c>
      <c r="G51" s="36" t="s">
        <v>33</v>
      </c>
      <c r="H51" s="35" t="s">
        <v>325</v>
      </c>
      <c r="I51" s="35" t="s">
        <v>326</v>
      </c>
      <c r="J51" s="37" t="s">
        <v>327</v>
      </c>
      <c r="K51" s="38">
        <v>43550</v>
      </c>
      <c r="L51" s="38">
        <v>43830</v>
      </c>
      <c r="M51" s="39" t="s">
        <v>22</v>
      </c>
      <c r="N51" s="36">
        <v>3890</v>
      </c>
      <c r="O51" s="35" t="s">
        <v>391</v>
      </c>
      <c r="P51" s="35" t="s">
        <v>392</v>
      </c>
      <c r="Q51" s="16" t="s">
        <v>50</v>
      </c>
      <c r="R51" s="29" t="s">
        <v>22</v>
      </c>
      <c r="S51" s="29" t="s">
        <v>22</v>
      </c>
      <c r="T51" s="31" t="s">
        <v>157</v>
      </c>
      <c r="U51" s="35"/>
      <c r="V51" s="35"/>
      <c r="W51" s="46"/>
      <c r="X51" s="46"/>
    </row>
    <row r="52" spans="1:24" s="13" customFormat="1" ht="45" customHeight="1">
      <c r="A52" s="66">
        <v>44</v>
      </c>
      <c r="B52" s="36" t="s">
        <v>190</v>
      </c>
      <c r="C52" s="36"/>
      <c r="D52" s="36" t="s">
        <v>798</v>
      </c>
      <c r="E52" s="36"/>
      <c r="F52" s="39">
        <v>4780</v>
      </c>
      <c r="G52" s="36" t="s">
        <v>33</v>
      </c>
      <c r="H52" s="35" t="s">
        <v>325</v>
      </c>
      <c r="I52" s="35" t="s">
        <v>326</v>
      </c>
      <c r="J52" s="37" t="s">
        <v>329</v>
      </c>
      <c r="K52" s="38">
        <v>43550</v>
      </c>
      <c r="L52" s="38">
        <v>43830</v>
      </c>
      <c r="M52" s="39" t="s">
        <v>22</v>
      </c>
      <c r="N52" s="36">
        <v>4780</v>
      </c>
      <c r="O52" s="35" t="s">
        <v>395</v>
      </c>
      <c r="P52" s="35" t="s">
        <v>396</v>
      </c>
      <c r="Q52" s="16" t="s">
        <v>50</v>
      </c>
      <c r="R52" s="29" t="s">
        <v>22</v>
      </c>
      <c r="S52" s="29" t="s">
        <v>22</v>
      </c>
      <c r="T52" s="31" t="s">
        <v>157</v>
      </c>
      <c r="U52" s="35"/>
      <c r="V52" s="35"/>
      <c r="W52" s="46"/>
      <c r="X52" s="46"/>
    </row>
    <row r="53" spans="1:24" s="13" customFormat="1" ht="34.5" customHeight="1">
      <c r="A53" s="66">
        <v>45</v>
      </c>
      <c r="B53" s="36" t="s">
        <v>190</v>
      </c>
      <c r="C53" s="36"/>
      <c r="D53" s="36" t="s">
        <v>798</v>
      </c>
      <c r="E53" s="36"/>
      <c r="F53" s="39">
        <v>4820</v>
      </c>
      <c r="G53" s="36" t="s">
        <v>33</v>
      </c>
      <c r="H53" s="35" t="s">
        <v>325</v>
      </c>
      <c r="I53" s="35" t="s">
        <v>326</v>
      </c>
      <c r="J53" s="37" t="s">
        <v>328</v>
      </c>
      <c r="K53" s="38">
        <v>43550</v>
      </c>
      <c r="L53" s="38">
        <v>43830</v>
      </c>
      <c r="M53" s="39" t="s">
        <v>22</v>
      </c>
      <c r="N53" s="36">
        <v>4820</v>
      </c>
      <c r="O53" s="35" t="s">
        <v>393</v>
      </c>
      <c r="P53" s="35" t="s">
        <v>394</v>
      </c>
      <c r="Q53" s="16" t="s">
        <v>50</v>
      </c>
      <c r="R53" s="29" t="s">
        <v>22</v>
      </c>
      <c r="S53" s="29" t="s">
        <v>22</v>
      </c>
      <c r="T53" s="31" t="s">
        <v>157</v>
      </c>
      <c r="U53" s="35"/>
      <c r="V53" s="35"/>
      <c r="W53" s="46"/>
      <c r="X53" s="46"/>
    </row>
    <row r="54" spans="1:24" s="13" customFormat="1" ht="34.5" customHeight="1">
      <c r="A54" s="66">
        <v>46</v>
      </c>
      <c r="B54" s="36" t="s">
        <v>190</v>
      </c>
      <c r="C54" s="36"/>
      <c r="D54" s="36" t="s">
        <v>799</v>
      </c>
      <c r="E54" s="36"/>
      <c r="F54" s="39">
        <v>36000</v>
      </c>
      <c r="G54" s="36" t="s">
        <v>33</v>
      </c>
      <c r="H54" s="35" t="s">
        <v>160</v>
      </c>
      <c r="I54" s="35" t="s">
        <v>319</v>
      </c>
      <c r="J54" s="37" t="s">
        <v>320</v>
      </c>
      <c r="K54" s="38">
        <v>43552</v>
      </c>
      <c r="L54" s="38">
        <v>43830</v>
      </c>
      <c r="M54" s="39" t="s">
        <v>22</v>
      </c>
      <c r="N54" s="36">
        <v>36000</v>
      </c>
      <c r="O54" s="35" t="s">
        <v>376</v>
      </c>
      <c r="P54" s="35" t="s">
        <v>377</v>
      </c>
      <c r="Q54" s="16" t="s">
        <v>50</v>
      </c>
      <c r="R54" s="29" t="s">
        <v>22</v>
      </c>
      <c r="S54" s="29" t="s">
        <v>22</v>
      </c>
      <c r="T54" s="31" t="s">
        <v>251</v>
      </c>
      <c r="U54" s="35"/>
      <c r="V54" s="35"/>
      <c r="W54" s="46"/>
      <c r="X54" s="46"/>
    </row>
    <row r="55" spans="1:24" s="13" customFormat="1" ht="34.5" customHeight="1">
      <c r="A55" s="66">
        <v>47</v>
      </c>
      <c r="B55" s="36" t="s">
        <v>190</v>
      </c>
      <c r="C55" s="36"/>
      <c r="D55" s="36" t="s">
        <v>799</v>
      </c>
      <c r="E55" s="36"/>
      <c r="F55" s="39">
        <v>26000</v>
      </c>
      <c r="G55" s="36" t="s">
        <v>33</v>
      </c>
      <c r="H55" s="35" t="s">
        <v>160</v>
      </c>
      <c r="I55" s="35" t="s">
        <v>322</v>
      </c>
      <c r="J55" s="37" t="s">
        <v>321</v>
      </c>
      <c r="K55" s="38">
        <v>43552</v>
      </c>
      <c r="L55" s="38">
        <v>43830</v>
      </c>
      <c r="M55" s="39" t="s">
        <v>22</v>
      </c>
      <c r="N55" s="36">
        <v>26000</v>
      </c>
      <c r="O55" s="35" t="s">
        <v>372</v>
      </c>
      <c r="P55" s="35" t="s">
        <v>373</v>
      </c>
      <c r="Q55" s="16" t="s">
        <v>50</v>
      </c>
      <c r="R55" s="29" t="s">
        <v>22</v>
      </c>
      <c r="S55" s="29" t="s">
        <v>22</v>
      </c>
      <c r="T55" s="31" t="s">
        <v>375</v>
      </c>
      <c r="U55" s="35"/>
      <c r="V55" s="35"/>
      <c r="W55" s="46"/>
      <c r="X55" s="46"/>
    </row>
    <row r="56" spans="1:24" s="13" customFormat="1" ht="42" customHeight="1">
      <c r="A56" s="66">
        <v>48</v>
      </c>
      <c r="B56" s="36" t="s">
        <v>190</v>
      </c>
      <c r="C56" s="36"/>
      <c r="D56" s="36" t="s">
        <v>799</v>
      </c>
      <c r="E56" s="36"/>
      <c r="F56" s="39">
        <v>20500</v>
      </c>
      <c r="G56" s="36" t="s">
        <v>33</v>
      </c>
      <c r="H56" s="35" t="s">
        <v>160</v>
      </c>
      <c r="I56" s="35" t="s">
        <v>323</v>
      </c>
      <c r="J56" s="37" t="s">
        <v>324</v>
      </c>
      <c r="K56" s="38">
        <v>43552</v>
      </c>
      <c r="L56" s="38">
        <v>43830</v>
      </c>
      <c r="M56" s="39" t="s">
        <v>22</v>
      </c>
      <c r="N56" s="36">
        <v>20500</v>
      </c>
      <c r="O56" s="35" t="s">
        <v>366</v>
      </c>
      <c r="P56" s="35" t="s">
        <v>367</v>
      </c>
      <c r="Q56" s="16" t="s">
        <v>50</v>
      </c>
      <c r="R56" s="29" t="s">
        <v>22</v>
      </c>
      <c r="S56" s="29" t="s">
        <v>22</v>
      </c>
      <c r="T56" s="31" t="s">
        <v>251</v>
      </c>
      <c r="U56" s="35"/>
      <c r="V56" s="35"/>
      <c r="W56" s="46"/>
      <c r="X56" s="46"/>
    </row>
    <row r="57" spans="1:24" s="13" customFormat="1" ht="34.5" customHeight="1">
      <c r="A57" s="66">
        <v>49</v>
      </c>
      <c r="B57" s="36" t="s">
        <v>190</v>
      </c>
      <c r="C57" s="36"/>
      <c r="D57" s="36" t="s">
        <v>798</v>
      </c>
      <c r="E57" s="36"/>
      <c r="F57" s="39">
        <v>4999.72</v>
      </c>
      <c r="G57" s="36" t="s">
        <v>33</v>
      </c>
      <c r="H57" s="35" t="s">
        <v>331</v>
      </c>
      <c r="I57" s="35" t="s">
        <v>332</v>
      </c>
      <c r="J57" s="37" t="s">
        <v>330</v>
      </c>
      <c r="K57" s="38">
        <v>43553</v>
      </c>
      <c r="L57" s="38">
        <v>43830</v>
      </c>
      <c r="M57" s="39" t="s">
        <v>22</v>
      </c>
      <c r="N57" s="36">
        <v>4999.72</v>
      </c>
      <c r="O57" s="35" t="s">
        <v>383</v>
      </c>
      <c r="P57" s="35" t="s">
        <v>384</v>
      </c>
      <c r="Q57" s="16" t="s">
        <v>59</v>
      </c>
      <c r="R57" s="29" t="s">
        <v>22</v>
      </c>
      <c r="S57" s="29" t="s">
        <v>22</v>
      </c>
      <c r="T57" s="31" t="s">
        <v>157</v>
      </c>
      <c r="U57" s="35"/>
      <c r="V57" s="35"/>
      <c r="W57" s="46"/>
      <c r="X57" s="46"/>
    </row>
    <row r="58" spans="1:24" s="13" customFormat="1" ht="45" customHeight="1">
      <c r="A58" s="66">
        <v>50</v>
      </c>
      <c r="B58" s="36"/>
      <c r="C58" s="36"/>
      <c r="D58" s="36" t="s">
        <v>798</v>
      </c>
      <c r="E58" s="36"/>
      <c r="F58" s="39"/>
      <c r="G58" s="36" t="s">
        <v>266</v>
      </c>
      <c r="H58" s="35" t="s">
        <v>169</v>
      </c>
      <c r="I58" s="28" t="s">
        <v>170</v>
      </c>
      <c r="J58" s="37" t="s">
        <v>418</v>
      </c>
      <c r="K58" s="38">
        <v>43553</v>
      </c>
      <c r="L58" s="38">
        <v>43830</v>
      </c>
      <c r="M58" s="39" t="s">
        <v>22</v>
      </c>
      <c r="N58" s="36">
        <v>4850</v>
      </c>
      <c r="O58" s="35"/>
      <c r="P58" s="35"/>
      <c r="Q58" s="16" t="s">
        <v>50</v>
      </c>
      <c r="R58" s="29" t="s">
        <v>22</v>
      </c>
      <c r="S58" s="29" t="s">
        <v>22</v>
      </c>
      <c r="T58" s="31" t="s">
        <v>157</v>
      </c>
      <c r="U58" s="35"/>
      <c r="V58" s="35"/>
      <c r="W58" s="46"/>
      <c r="X58" s="46"/>
    </row>
    <row r="59" spans="1:24" s="13" customFormat="1" ht="34.5" customHeight="1">
      <c r="A59" s="66">
        <v>51</v>
      </c>
      <c r="B59" s="36" t="s">
        <v>190</v>
      </c>
      <c r="C59" s="36"/>
      <c r="D59" s="36" t="s">
        <v>798</v>
      </c>
      <c r="E59" s="36"/>
      <c r="F59" s="39">
        <v>4997.5</v>
      </c>
      <c r="G59" s="36" t="s">
        <v>33</v>
      </c>
      <c r="H59" s="35" t="s">
        <v>331</v>
      </c>
      <c r="I59" s="35" t="s">
        <v>332</v>
      </c>
      <c r="J59" s="37" t="s">
        <v>333</v>
      </c>
      <c r="K59" s="38">
        <v>43553</v>
      </c>
      <c r="L59" s="38">
        <v>43830</v>
      </c>
      <c r="M59" s="39" t="s">
        <v>22</v>
      </c>
      <c r="N59" s="36">
        <v>4997.5</v>
      </c>
      <c r="O59" s="35" t="s">
        <v>477</v>
      </c>
      <c r="P59" s="35" t="s">
        <v>478</v>
      </c>
      <c r="Q59" s="16" t="s">
        <v>59</v>
      </c>
      <c r="R59" s="29" t="s">
        <v>22</v>
      </c>
      <c r="S59" s="29" t="s">
        <v>22</v>
      </c>
      <c r="T59" s="31" t="s">
        <v>157</v>
      </c>
      <c r="U59" s="35"/>
      <c r="V59" s="35"/>
      <c r="W59" s="46"/>
      <c r="X59" s="46"/>
    </row>
    <row r="60" spans="1:24" s="13" customFormat="1" ht="34.5" customHeight="1">
      <c r="A60" s="66">
        <v>52</v>
      </c>
      <c r="B60" s="36" t="s">
        <v>190</v>
      </c>
      <c r="C60" s="36"/>
      <c r="D60" s="36" t="s">
        <v>798</v>
      </c>
      <c r="E60" s="36"/>
      <c r="F60" s="39">
        <v>4900</v>
      </c>
      <c r="G60" s="36" t="s">
        <v>33</v>
      </c>
      <c r="H60" s="35" t="s">
        <v>356</v>
      </c>
      <c r="I60" s="35" t="s">
        <v>357</v>
      </c>
      <c r="J60" s="37" t="s">
        <v>359</v>
      </c>
      <c r="K60" s="38">
        <v>43556</v>
      </c>
      <c r="L60" s="38">
        <v>43830</v>
      </c>
      <c r="M60" s="39" t="s">
        <v>22</v>
      </c>
      <c r="N60" s="36">
        <v>4900</v>
      </c>
      <c r="O60" s="35" t="s">
        <v>537</v>
      </c>
      <c r="P60" s="35" t="s">
        <v>538</v>
      </c>
      <c r="Q60" s="16" t="s">
        <v>50</v>
      </c>
      <c r="R60" s="29" t="s">
        <v>22</v>
      </c>
      <c r="S60" s="29" t="s">
        <v>22</v>
      </c>
      <c r="T60" s="31" t="s">
        <v>81</v>
      </c>
      <c r="U60" s="35"/>
      <c r="V60" s="35"/>
      <c r="W60" s="46"/>
      <c r="X60" s="46"/>
    </row>
    <row r="61" spans="1:24" s="13" customFormat="1" ht="48" customHeight="1">
      <c r="A61" s="66">
        <v>53</v>
      </c>
      <c r="B61" s="36" t="s">
        <v>190</v>
      </c>
      <c r="C61" s="36"/>
      <c r="D61" s="36" t="s">
        <v>799</v>
      </c>
      <c r="E61" s="36"/>
      <c r="F61" s="39">
        <v>23000</v>
      </c>
      <c r="G61" s="36" t="s">
        <v>33</v>
      </c>
      <c r="H61" s="35" t="s">
        <v>160</v>
      </c>
      <c r="I61" s="35" t="s">
        <v>344</v>
      </c>
      <c r="J61" s="37" t="s">
        <v>343</v>
      </c>
      <c r="K61" s="38">
        <v>43557</v>
      </c>
      <c r="L61" s="38">
        <v>43830</v>
      </c>
      <c r="M61" s="39" t="s">
        <v>22</v>
      </c>
      <c r="N61" s="36">
        <v>23000</v>
      </c>
      <c r="O61" s="35" t="s">
        <v>364</v>
      </c>
      <c r="P61" s="35" t="s">
        <v>365</v>
      </c>
      <c r="Q61" s="16" t="s">
        <v>50</v>
      </c>
      <c r="R61" s="29" t="s">
        <v>22</v>
      </c>
      <c r="S61" s="29" t="s">
        <v>22</v>
      </c>
      <c r="T61" s="31" t="s">
        <v>251</v>
      </c>
      <c r="U61" s="35"/>
      <c r="V61" s="35"/>
      <c r="W61" s="46"/>
      <c r="X61" s="46"/>
    </row>
    <row r="62" spans="1:24" s="13" customFormat="1" ht="34.5" customHeight="1">
      <c r="A62" s="66">
        <v>54</v>
      </c>
      <c r="B62" s="36" t="s">
        <v>472</v>
      </c>
      <c r="C62" s="36"/>
      <c r="D62" s="36" t="s">
        <v>799</v>
      </c>
      <c r="E62" s="36"/>
      <c r="F62" s="39">
        <v>27380</v>
      </c>
      <c r="G62" s="36" t="s">
        <v>33</v>
      </c>
      <c r="H62" s="35" t="s">
        <v>160</v>
      </c>
      <c r="I62" s="35" t="s">
        <v>345</v>
      </c>
      <c r="J62" s="37" t="s">
        <v>346</v>
      </c>
      <c r="K62" s="38">
        <v>43557</v>
      </c>
      <c r="L62" s="38">
        <v>43830</v>
      </c>
      <c r="M62" s="39" t="s">
        <v>22</v>
      </c>
      <c r="N62" s="36">
        <v>27380</v>
      </c>
      <c r="O62" s="35" t="s">
        <v>470</v>
      </c>
      <c r="P62" s="35" t="s">
        <v>471</v>
      </c>
      <c r="Q62" s="16" t="s">
        <v>59</v>
      </c>
      <c r="R62" s="29" t="s">
        <v>22</v>
      </c>
      <c r="S62" s="29" t="s">
        <v>22</v>
      </c>
      <c r="T62" s="31" t="s">
        <v>157</v>
      </c>
      <c r="U62" s="35"/>
      <c r="V62" s="35"/>
      <c r="W62" s="46"/>
      <c r="X62" s="46"/>
    </row>
    <row r="63" spans="1:24" s="13" customFormat="1" ht="34.5" customHeight="1">
      <c r="A63" s="66">
        <v>55</v>
      </c>
      <c r="B63" s="36" t="s">
        <v>190</v>
      </c>
      <c r="C63" s="36"/>
      <c r="D63" s="36" t="s">
        <v>798</v>
      </c>
      <c r="E63" s="36"/>
      <c r="F63" s="39">
        <v>30000</v>
      </c>
      <c r="G63" s="36" t="s">
        <v>33</v>
      </c>
      <c r="H63" s="35" t="s">
        <v>399</v>
      </c>
      <c r="I63" s="35" t="s">
        <v>362</v>
      </c>
      <c r="J63" s="37" t="s">
        <v>363</v>
      </c>
      <c r="K63" s="38">
        <v>43558</v>
      </c>
      <c r="L63" s="38">
        <v>43830</v>
      </c>
      <c r="M63" s="39" t="s">
        <v>22</v>
      </c>
      <c r="N63" s="36">
        <v>30000</v>
      </c>
      <c r="O63" s="35" t="s">
        <v>494</v>
      </c>
      <c r="P63" s="35" t="s">
        <v>495</v>
      </c>
      <c r="Q63" s="16" t="s">
        <v>59</v>
      </c>
      <c r="R63" s="29" t="s">
        <v>22</v>
      </c>
      <c r="S63" s="29" t="s">
        <v>22</v>
      </c>
      <c r="T63" s="31" t="s">
        <v>251</v>
      </c>
      <c r="U63" s="35"/>
      <c r="V63" s="35"/>
      <c r="W63" s="46"/>
      <c r="X63" s="46"/>
    </row>
    <row r="64" spans="1:24" s="13" customFormat="1" ht="34.5" customHeight="1">
      <c r="A64" s="66">
        <v>56</v>
      </c>
      <c r="B64" s="36" t="s">
        <v>190</v>
      </c>
      <c r="C64" s="36"/>
      <c r="D64" s="36" t="s">
        <v>798</v>
      </c>
      <c r="E64" s="36"/>
      <c r="F64" s="39">
        <v>126000</v>
      </c>
      <c r="G64" s="36" t="s">
        <v>33</v>
      </c>
      <c r="H64" s="35" t="s">
        <v>347</v>
      </c>
      <c r="I64" s="35" t="s">
        <v>348</v>
      </c>
      <c r="J64" s="37" t="s">
        <v>132</v>
      </c>
      <c r="K64" s="38">
        <v>43559</v>
      </c>
      <c r="L64" s="38">
        <v>43830</v>
      </c>
      <c r="M64" s="39" t="s">
        <v>22</v>
      </c>
      <c r="N64" s="36">
        <v>126000</v>
      </c>
      <c r="O64" s="35" t="s">
        <v>504</v>
      </c>
      <c r="P64" s="35" t="s">
        <v>505</v>
      </c>
      <c r="Q64" s="16" t="s">
        <v>59</v>
      </c>
      <c r="R64" s="29" t="s">
        <v>22</v>
      </c>
      <c r="S64" s="29" t="s">
        <v>22</v>
      </c>
      <c r="T64" s="31" t="s">
        <v>429</v>
      </c>
      <c r="U64" s="35"/>
      <c r="V64" s="35"/>
      <c r="W64" s="46"/>
      <c r="X64" s="46"/>
    </row>
    <row r="65" spans="1:24" s="13" customFormat="1" ht="34.5" customHeight="1">
      <c r="A65" s="66">
        <v>57</v>
      </c>
      <c r="B65" s="36"/>
      <c r="C65" s="36"/>
      <c r="D65" s="36" t="s">
        <v>798</v>
      </c>
      <c r="E65" s="36"/>
      <c r="F65" s="39"/>
      <c r="G65" s="36" t="s">
        <v>33</v>
      </c>
      <c r="H65" s="35" t="s">
        <v>545</v>
      </c>
      <c r="I65" s="35" t="s">
        <v>546</v>
      </c>
      <c r="J65" s="37" t="s">
        <v>547</v>
      </c>
      <c r="K65" s="38">
        <v>43559</v>
      </c>
      <c r="L65" s="38">
        <v>43830</v>
      </c>
      <c r="M65" s="39" t="s">
        <v>22</v>
      </c>
      <c r="N65" s="36">
        <v>2460</v>
      </c>
      <c r="O65" s="35"/>
      <c r="P65" s="35"/>
      <c r="Q65" s="16" t="s">
        <v>50</v>
      </c>
      <c r="R65" s="29" t="s">
        <v>22</v>
      </c>
      <c r="S65" s="29" t="s">
        <v>22</v>
      </c>
      <c r="T65" s="31" t="s">
        <v>250</v>
      </c>
      <c r="U65" s="35"/>
      <c r="V65" s="35"/>
      <c r="W65" s="46"/>
      <c r="X65" s="46"/>
    </row>
    <row r="66" spans="1:24" s="13" customFormat="1" ht="48" customHeight="1">
      <c r="A66" s="66">
        <v>58</v>
      </c>
      <c r="B66" s="36" t="s">
        <v>190</v>
      </c>
      <c r="C66" s="36"/>
      <c r="D66" s="36" t="s">
        <v>798</v>
      </c>
      <c r="E66" s="36"/>
      <c r="F66" s="39">
        <v>4700</v>
      </c>
      <c r="G66" s="36" t="s">
        <v>33</v>
      </c>
      <c r="H66" s="35" t="s">
        <v>400</v>
      </c>
      <c r="I66" s="35" t="s">
        <v>404</v>
      </c>
      <c r="J66" s="37" t="s">
        <v>401</v>
      </c>
      <c r="K66" s="38">
        <v>43563</v>
      </c>
      <c r="L66" s="38">
        <v>43830</v>
      </c>
      <c r="M66" s="39" t="s">
        <v>22</v>
      </c>
      <c r="N66" s="36">
        <v>4700</v>
      </c>
      <c r="O66" s="35" t="s">
        <v>475</v>
      </c>
      <c r="P66" s="35" t="s">
        <v>563</v>
      </c>
      <c r="Q66" s="16" t="s">
        <v>50</v>
      </c>
      <c r="R66" s="29" t="s">
        <v>22</v>
      </c>
      <c r="S66" s="29" t="s">
        <v>22</v>
      </c>
      <c r="T66" s="31" t="s">
        <v>81</v>
      </c>
      <c r="U66" s="35"/>
      <c r="V66" s="35"/>
      <c r="W66" s="46"/>
      <c r="X66" s="46"/>
    </row>
    <row r="67" spans="1:24" s="13" customFormat="1" ht="53.25" customHeight="1">
      <c r="A67" s="66">
        <v>59</v>
      </c>
      <c r="B67" s="36" t="s">
        <v>197</v>
      </c>
      <c r="C67" s="36"/>
      <c r="D67" s="36" t="s">
        <v>798</v>
      </c>
      <c r="E67" s="36"/>
      <c r="F67" s="39">
        <v>4800</v>
      </c>
      <c r="G67" s="36" t="s">
        <v>33</v>
      </c>
      <c r="H67" s="35" t="s">
        <v>400</v>
      </c>
      <c r="I67" s="35" t="s">
        <v>404</v>
      </c>
      <c r="J67" s="37" t="s">
        <v>402</v>
      </c>
      <c r="K67" s="38">
        <v>43563</v>
      </c>
      <c r="L67" s="38">
        <v>43830</v>
      </c>
      <c r="M67" s="39" t="s">
        <v>22</v>
      </c>
      <c r="N67" s="36">
        <v>4800</v>
      </c>
      <c r="O67" s="35" t="s">
        <v>476</v>
      </c>
      <c r="P67" s="35" t="s">
        <v>563</v>
      </c>
      <c r="Q67" s="16" t="s">
        <v>50</v>
      </c>
      <c r="R67" s="29" t="s">
        <v>22</v>
      </c>
      <c r="S67" s="29" t="s">
        <v>22</v>
      </c>
      <c r="T67" s="31" t="s">
        <v>81</v>
      </c>
      <c r="U67" s="35"/>
      <c r="V67" s="35"/>
      <c r="W67" s="46"/>
      <c r="X67" s="46"/>
    </row>
    <row r="68" spans="1:24" s="13" customFormat="1" ht="37.5" customHeight="1">
      <c r="A68" s="66">
        <v>60</v>
      </c>
      <c r="B68" s="36" t="s">
        <v>190</v>
      </c>
      <c r="C68" s="36"/>
      <c r="D68" s="36" t="s">
        <v>798</v>
      </c>
      <c r="E68" s="36"/>
      <c r="F68" s="39">
        <v>30039</v>
      </c>
      <c r="G68" s="36" t="s">
        <v>33</v>
      </c>
      <c r="H68" s="35" t="s">
        <v>160</v>
      </c>
      <c r="I68" s="35" t="s">
        <v>361</v>
      </c>
      <c r="J68" s="37" t="s">
        <v>360</v>
      </c>
      <c r="K68" s="38">
        <v>43565</v>
      </c>
      <c r="L68" s="38">
        <v>43830</v>
      </c>
      <c r="M68" s="39" t="s">
        <v>22</v>
      </c>
      <c r="N68" s="36">
        <v>30039</v>
      </c>
      <c r="O68" s="35" t="s">
        <v>525</v>
      </c>
      <c r="P68" s="35" t="s">
        <v>563</v>
      </c>
      <c r="Q68" s="16" t="s">
        <v>59</v>
      </c>
      <c r="R68" s="29" t="s">
        <v>22</v>
      </c>
      <c r="S68" s="29" t="s">
        <v>22</v>
      </c>
      <c r="T68" s="31" t="s">
        <v>157</v>
      </c>
      <c r="U68" s="35"/>
      <c r="V68" s="35"/>
      <c r="W68" s="46"/>
      <c r="X68" s="46"/>
    </row>
    <row r="69" spans="1:24" s="13" customFormat="1" ht="34.5" customHeight="1">
      <c r="A69" s="66">
        <v>61</v>
      </c>
      <c r="B69" s="36" t="s">
        <v>190</v>
      </c>
      <c r="C69" s="36"/>
      <c r="D69" s="36" t="s">
        <v>799</v>
      </c>
      <c r="E69" s="36"/>
      <c r="F69" s="39">
        <v>9800</v>
      </c>
      <c r="G69" s="36" t="s">
        <v>33</v>
      </c>
      <c r="H69" s="35" t="s">
        <v>575</v>
      </c>
      <c r="I69" s="35" t="s">
        <v>368</v>
      </c>
      <c r="J69" s="37" t="s">
        <v>369</v>
      </c>
      <c r="K69" s="38">
        <v>43566</v>
      </c>
      <c r="L69" s="38">
        <v>43830</v>
      </c>
      <c r="M69" s="39" t="s">
        <v>22</v>
      </c>
      <c r="N69" s="36">
        <v>9800</v>
      </c>
      <c r="O69" s="35" t="s">
        <v>481</v>
      </c>
      <c r="P69" s="35" t="s">
        <v>482</v>
      </c>
      <c r="Q69" s="16" t="s">
        <v>50</v>
      </c>
      <c r="R69" s="29" t="s">
        <v>22</v>
      </c>
      <c r="S69" s="29" t="s">
        <v>22</v>
      </c>
      <c r="T69" s="31" t="s">
        <v>157</v>
      </c>
      <c r="U69" s="35"/>
      <c r="V69" s="35"/>
      <c r="W69" s="46"/>
      <c r="X69" s="46"/>
    </row>
    <row r="70" spans="1:24" s="13" customFormat="1" ht="46.5" customHeight="1">
      <c r="A70" s="66">
        <v>62</v>
      </c>
      <c r="B70" s="36"/>
      <c r="C70" s="36"/>
      <c r="D70" s="36" t="s">
        <v>798</v>
      </c>
      <c r="E70" s="36"/>
      <c r="F70" s="39"/>
      <c r="G70" s="36" t="s">
        <v>33</v>
      </c>
      <c r="H70" s="35" t="s">
        <v>543</v>
      </c>
      <c r="I70" s="35" t="s">
        <v>544</v>
      </c>
      <c r="J70" s="37" t="s">
        <v>542</v>
      </c>
      <c r="K70" s="38">
        <v>43572</v>
      </c>
      <c r="L70" s="38">
        <v>43830</v>
      </c>
      <c r="M70" s="39" t="s">
        <v>22</v>
      </c>
      <c r="N70" s="36">
        <v>3600</v>
      </c>
      <c r="O70" s="35"/>
      <c r="P70" s="35"/>
      <c r="Q70" s="16" t="s">
        <v>50</v>
      </c>
      <c r="R70" s="29" t="s">
        <v>22</v>
      </c>
      <c r="S70" s="29" t="s">
        <v>22</v>
      </c>
      <c r="T70" s="31" t="s">
        <v>156</v>
      </c>
      <c r="U70" s="35"/>
      <c r="V70" s="35"/>
      <c r="W70" s="46"/>
      <c r="X70" s="46"/>
    </row>
    <row r="71" spans="1:24" s="13" customFormat="1" ht="34.5" customHeight="1">
      <c r="A71" s="66">
        <v>63</v>
      </c>
      <c r="B71" s="36"/>
      <c r="C71" s="36"/>
      <c r="D71" s="36" t="s">
        <v>798</v>
      </c>
      <c r="E71" s="36"/>
      <c r="F71" s="39"/>
      <c r="G71" s="36" t="s">
        <v>33</v>
      </c>
      <c r="H71" s="35" t="s">
        <v>169</v>
      </c>
      <c r="I71" s="35" t="s">
        <v>541</v>
      </c>
      <c r="J71" s="37" t="s">
        <v>540</v>
      </c>
      <c r="K71" s="38">
        <v>43574</v>
      </c>
      <c r="L71" s="38">
        <v>43830</v>
      </c>
      <c r="M71" s="39" t="s">
        <v>22</v>
      </c>
      <c r="N71" s="36">
        <v>4500</v>
      </c>
      <c r="O71" s="35"/>
      <c r="P71" s="35"/>
      <c r="Q71" s="16" t="s">
        <v>50</v>
      </c>
      <c r="R71" s="29" t="s">
        <v>22</v>
      </c>
      <c r="S71" s="29" t="s">
        <v>22</v>
      </c>
      <c r="T71" s="31" t="s">
        <v>81</v>
      </c>
      <c r="U71" s="35"/>
      <c r="V71" s="35"/>
      <c r="W71" s="46"/>
      <c r="X71" s="46"/>
    </row>
    <row r="72" spans="1:24" s="13" customFormat="1" ht="33.75" customHeight="1">
      <c r="A72" s="66">
        <v>64</v>
      </c>
      <c r="B72" s="36" t="s">
        <v>190</v>
      </c>
      <c r="C72" s="36"/>
      <c r="D72" s="36" t="s">
        <v>799</v>
      </c>
      <c r="E72" s="36"/>
      <c r="F72" s="39">
        <v>63886</v>
      </c>
      <c r="G72" s="36" t="s">
        <v>33</v>
      </c>
      <c r="H72" s="35" t="s">
        <v>545</v>
      </c>
      <c r="I72" s="35" t="s">
        <v>417</v>
      </c>
      <c r="J72" s="37" t="s">
        <v>415</v>
      </c>
      <c r="K72" s="38">
        <v>43574</v>
      </c>
      <c r="L72" s="38">
        <v>43830</v>
      </c>
      <c r="M72" s="39" t="s">
        <v>22</v>
      </c>
      <c r="N72" s="36">
        <v>63886</v>
      </c>
      <c r="O72" s="35" t="s">
        <v>498</v>
      </c>
      <c r="P72" s="35" t="s">
        <v>499</v>
      </c>
      <c r="Q72" s="16" t="s">
        <v>59</v>
      </c>
      <c r="R72" s="29" t="s">
        <v>22</v>
      </c>
      <c r="S72" s="29" t="s">
        <v>22</v>
      </c>
      <c r="T72" s="31" t="s">
        <v>250</v>
      </c>
      <c r="U72" s="35"/>
      <c r="V72" s="35"/>
      <c r="W72" s="46"/>
      <c r="X72" s="46"/>
    </row>
    <row r="73" spans="1:24" s="13" customFormat="1" ht="34.5" customHeight="1">
      <c r="A73" s="66">
        <v>65</v>
      </c>
      <c r="B73" s="36" t="s">
        <v>190</v>
      </c>
      <c r="C73" s="36"/>
      <c r="D73" s="36" t="s">
        <v>799</v>
      </c>
      <c r="E73" s="36"/>
      <c r="F73" s="39">
        <v>13205</v>
      </c>
      <c r="G73" s="36" t="s">
        <v>33</v>
      </c>
      <c r="H73" s="35" t="s">
        <v>545</v>
      </c>
      <c r="I73" s="35" t="s">
        <v>140</v>
      </c>
      <c r="J73" s="37" t="s">
        <v>416</v>
      </c>
      <c r="K73" s="38">
        <v>43574</v>
      </c>
      <c r="L73" s="38">
        <v>43830</v>
      </c>
      <c r="M73" s="39" t="s">
        <v>22</v>
      </c>
      <c r="N73" s="36">
        <v>13205</v>
      </c>
      <c r="O73" s="35" t="s">
        <v>529</v>
      </c>
      <c r="P73" s="35" t="s">
        <v>530</v>
      </c>
      <c r="Q73" s="16" t="s">
        <v>50</v>
      </c>
      <c r="R73" s="29" t="s">
        <v>22</v>
      </c>
      <c r="S73" s="29" t="s">
        <v>22</v>
      </c>
      <c r="T73" s="31" t="s">
        <v>157</v>
      </c>
      <c r="U73" s="35"/>
      <c r="V73" s="35"/>
      <c r="W73" s="46"/>
      <c r="X73" s="46"/>
    </row>
    <row r="74" spans="1:24" s="13" customFormat="1" ht="34.5" customHeight="1">
      <c r="A74" s="66">
        <v>66</v>
      </c>
      <c r="B74" s="36"/>
      <c r="C74" s="36"/>
      <c r="D74" s="36" t="s">
        <v>798</v>
      </c>
      <c r="E74" s="36"/>
      <c r="F74" s="39"/>
      <c r="G74" s="36" t="s">
        <v>33</v>
      </c>
      <c r="H74" s="35" t="s">
        <v>545</v>
      </c>
      <c r="I74" s="35" t="s">
        <v>417</v>
      </c>
      <c r="J74" s="37" t="s">
        <v>548</v>
      </c>
      <c r="K74" s="38">
        <v>43580</v>
      </c>
      <c r="L74" s="38">
        <v>43830</v>
      </c>
      <c r="M74" s="39" t="s">
        <v>22</v>
      </c>
      <c r="N74" s="36">
        <v>4904</v>
      </c>
      <c r="O74" s="35"/>
      <c r="P74" s="35"/>
      <c r="Q74" s="16" t="s">
        <v>50</v>
      </c>
      <c r="R74" s="29" t="s">
        <v>22</v>
      </c>
      <c r="S74" s="29" t="s">
        <v>22</v>
      </c>
      <c r="T74" s="31" t="s">
        <v>250</v>
      </c>
      <c r="U74" s="35"/>
      <c r="V74" s="35"/>
      <c r="W74" s="46"/>
      <c r="X74" s="46"/>
    </row>
    <row r="75" spans="1:24" s="13" customFormat="1" ht="34.5" customHeight="1">
      <c r="A75" s="66">
        <v>67</v>
      </c>
      <c r="B75" s="36"/>
      <c r="C75" s="36"/>
      <c r="D75" s="36" t="s">
        <v>798</v>
      </c>
      <c r="E75" s="36"/>
      <c r="F75" s="39"/>
      <c r="G75" s="36" t="s">
        <v>33</v>
      </c>
      <c r="H75" s="35" t="s">
        <v>545</v>
      </c>
      <c r="I75" s="35" t="s">
        <v>549</v>
      </c>
      <c r="J75" s="37" t="s">
        <v>550</v>
      </c>
      <c r="K75" s="38">
        <v>43585</v>
      </c>
      <c r="L75" s="38">
        <v>43830</v>
      </c>
      <c r="M75" s="39" t="s">
        <v>22</v>
      </c>
      <c r="N75" s="36">
        <v>4140</v>
      </c>
      <c r="O75" s="35"/>
      <c r="P75" s="35"/>
      <c r="Q75" s="16" t="s">
        <v>50</v>
      </c>
      <c r="R75" s="29" t="s">
        <v>22</v>
      </c>
      <c r="S75" s="29" t="s">
        <v>22</v>
      </c>
      <c r="T75" s="31" t="s">
        <v>250</v>
      </c>
      <c r="U75" s="35"/>
      <c r="V75" s="35"/>
      <c r="W75" s="46"/>
      <c r="X75" s="46"/>
    </row>
    <row r="76" spans="1:24" s="13" customFormat="1" ht="34.5" customHeight="1">
      <c r="A76" s="66">
        <v>68</v>
      </c>
      <c r="B76" s="36" t="s">
        <v>190</v>
      </c>
      <c r="C76" s="36"/>
      <c r="D76" s="36" t="s">
        <v>798</v>
      </c>
      <c r="E76" s="36"/>
      <c r="F76" s="39">
        <v>9300</v>
      </c>
      <c r="G76" s="36" t="s">
        <v>33</v>
      </c>
      <c r="H76" s="35" t="s">
        <v>489</v>
      </c>
      <c r="I76" s="35" t="s">
        <v>595</v>
      </c>
      <c r="J76" s="37" t="s">
        <v>488</v>
      </c>
      <c r="K76" s="38">
        <v>43585</v>
      </c>
      <c r="L76" s="38">
        <v>43830</v>
      </c>
      <c r="M76" s="39" t="s">
        <v>22</v>
      </c>
      <c r="N76" s="36">
        <v>9300</v>
      </c>
      <c r="O76" s="35" t="s">
        <v>593</v>
      </c>
      <c r="P76" s="35" t="s">
        <v>594</v>
      </c>
      <c r="Q76" s="16" t="s">
        <v>50</v>
      </c>
      <c r="R76" s="29" t="s">
        <v>22</v>
      </c>
      <c r="S76" s="29" t="s">
        <v>22</v>
      </c>
      <c r="T76" s="31" t="s">
        <v>375</v>
      </c>
      <c r="U76" s="35"/>
      <c r="V76" s="35"/>
      <c r="W76" s="46"/>
      <c r="X76" s="46"/>
    </row>
    <row r="77" spans="1:24" s="13" customFormat="1" ht="34.5" customHeight="1">
      <c r="A77" s="66">
        <v>69</v>
      </c>
      <c r="B77" s="36"/>
      <c r="C77" s="36"/>
      <c r="D77" s="36" t="s">
        <v>798</v>
      </c>
      <c r="E77" s="36"/>
      <c r="F77" s="39"/>
      <c r="G77" s="36" t="s">
        <v>33</v>
      </c>
      <c r="H77" s="35" t="s">
        <v>169</v>
      </c>
      <c r="I77" s="35" t="s">
        <v>552</v>
      </c>
      <c r="J77" s="37" t="s">
        <v>551</v>
      </c>
      <c r="K77" s="38">
        <v>43598</v>
      </c>
      <c r="L77" s="38">
        <v>43830</v>
      </c>
      <c r="M77" s="39" t="s">
        <v>22</v>
      </c>
      <c r="N77" s="36">
        <v>1700</v>
      </c>
      <c r="O77" s="35"/>
      <c r="P77" s="35"/>
      <c r="Q77" s="16" t="s">
        <v>50</v>
      </c>
      <c r="R77" s="29" t="s">
        <v>22</v>
      </c>
      <c r="S77" s="29" t="s">
        <v>22</v>
      </c>
      <c r="T77" s="31" t="s">
        <v>157</v>
      </c>
      <c r="U77" s="35"/>
      <c r="V77" s="35"/>
      <c r="W77" s="46"/>
      <c r="X77" s="46"/>
    </row>
    <row r="78" spans="1:24" s="13" customFormat="1" ht="34.5" customHeight="1">
      <c r="A78" s="66">
        <v>70</v>
      </c>
      <c r="B78" s="36" t="s">
        <v>190</v>
      </c>
      <c r="C78" s="36"/>
      <c r="D78" s="36" t="s">
        <v>798</v>
      </c>
      <c r="E78" s="36"/>
      <c r="F78" s="39">
        <v>40920</v>
      </c>
      <c r="G78" s="36" t="s">
        <v>33</v>
      </c>
      <c r="H78" s="35" t="s">
        <v>209</v>
      </c>
      <c r="I78" s="35" t="s">
        <v>211</v>
      </c>
      <c r="J78" s="37" t="s">
        <v>490</v>
      </c>
      <c r="K78" s="38">
        <v>43600</v>
      </c>
      <c r="L78" s="38">
        <v>43830</v>
      </c>
      <c r="M78" s="39" t="s">
        <v>22</v>
      </c>
      <c r="N78" s="36">
        <v>40920</v>
      </c>
      <c r="O78" s="35" t="s">
        <v>666</v>
      </c>
      <c r="P78" s="35" t="s">
        <v>667</v>
      </c>
      <c r="Q78" s="16" t="s">
        <v>50</v>
      </c>
      <c r="R78" s="29" t="s">
        <v>22</v>
      </c>
      <c r="S78" s="29" t="s">
        <v>22</v>
      </c>
      <c r="T78" s="31" t="s">
        <v>428</v>
      </c>
      <c r="U78" s="35"/>
      <c r="V78" s="35"/>
      <c r="W78" s="46"/>
      <c r="X78" s="46"/>
    </row>
    <row r="79" spans="1:24" s="13" customFormat="1" ht="34.5" customHeight="1">
      <c r="A79" s="66">
        <v>71</v>
      </c>
      <c r="B79" s="36"/>
      <c r="C79" s="36"/>
      <c r="D79" s="36" t="s">
        <v>798</v>
      </c>
      <c r="E79" s="36"/>
      <c r="F79" s="39"/>
      <c r="G79" s="36" t="s">
        <v>33</v>
      </c>
      <c r="H79" s="35" t="s">
        <v>165</v>
      </c>
      <c r="I79" s="28" t="s">
        <v>166</v>
      </c>
      <c r="J79" s="37" t="s">
        <v>630</v>
      </c>
      <c r="K79" s="38">
        <v>43605</v>
      </c>
      <c r="L79" s="38">
        <v>43830</v>
      </c>
      <c r="M79" s="39" t="s">
        <v>22</v>
      </c>
      <c r="N79" s="36">
        <v>1995</v>
      </c>
      <c r="O79" s="35"/>
      <c r="P79" s="35"/>
      <c r="Q79" s="16" t="s">
        <v>50</v>
      </c>
      <c r="R79" s="29" t="s">
        <v>22</v>
      </c>
      <c r="S79" s="29" t="s">
        <v>22</v>
      </c>
      <c r="T79" s="31" t="s">
        <v>31</v>
      </c>
      <c r="U79" s="35"/>
      <c r="V79" s="35"/>
      <c r="W79" s="46"/>
      <c r="X79" s="46"/>
    </row>
    <row r="80" spans="1:24" s="13" customFormat="1" ht="34.5" customHeight="1">
      <c r="A80" s="66">
        <v>72</v>
      </c>
      <c r="B80" s="36" t="s">
        <v>190</v>
      </c>
      <c r="C80" s="36"/>
      <c r="D80" s="36" t="s">
        <v>798</v>
      </c>
      <c r="E80" s="36"/>
      <c r="F80" s="39">
        <v>2155</v>
      </c>
      <c r="G80" s="36" t="s">
        <v>33</v>
      </c>
      <c r="H80" s="35" t="s">
        <v>522</v>
      </c>
      <c r="I80" s="35" t="s">
        <v>523</v>
      </c>
      <c r="J80" s="37" t="s">
        <v>515</v>
      </c>
      <c r="K80" s="38">
        <v>43602</v>
      </c>
      <c r="L80" s="38">
        <v>43830</v>
      </c>
      <c r="M80" s="39" t="s">
        <v>22</v>
      </c>
      <c r="N80" s="36">
        <v>2155</v>
      </c>
      <c r="O80" s="35" t="s">
        <v>624</v>
      </c>
      <c r="P80" s="35" t="s">
        <v>625</v>
      </c>
      <c r="Q80" s="16" t="s">
        <v>50</v>
      </c>
      <c r="R80" s="29" t="s">
        <v>22</v>
      </c>
      <c r="S80" s="29" t="s">
        <v>22</v>
      </c>
      <c r="T80" s="31" t="s">
        <v>277</v>
      </c>
      <c r="U80" s="35"/>
      <c r="V80" s="35"/>
      <c r="W80" s="46"/>
      <c r="X80" s="46"/>
    </row>
    <row r="81" spans="1:24" s="13" customFormat="1" ht="34.5" customHeight="1">
      <c r="A81" s="66">
        <v>73</v>
      </c>
      <c r="B81" s="36" t="s">
        <v>190</v>
      </c>
      <c r="C81" s="36"/>
      <c r="D81" s="36" t="s">
        <v>798</v>
      </c>
      <c r="E81" s="36"/>
      <c r="F81" s="39">
        <v>1735</v>
      </c>
      <c r="G81" s="36" t="s">
        <v>33</v>
      </c>
      <c r="H81" s="35" t="s">
        <v>524</v>
      </c>
      <c r="I81" s="35" t="s">
        <v>539</v>
      </c>
      <c r="J81" s="37" t="s">
        <v>516</v>
      </c>
      <c r="K81" s="38">
        <v>43602</v>
      </c>
      <c r="L81" s="38">
        <v>43830</v>
      </c>
      <c r="M81" s="39" t="s">
        <v>22</v>
      </c>
      <c r="N81" s="36">
        <v>1735</v>
      </c>
      <c r="O81" s="35" t="s">
        <v>626</v>
      </c>
      <c r="P81" s="35" t="s">
        <v>627</v>
      </c>
      <c r="Q81" s="16" t="s">
        <v>50</v>
      </c>
      <c r="R81" s="29" t="s">
        <v>22</v>
      </c>
      <c r="S81" s="29" t="s">
        <v>22</v>
      </c>
      <c r="T81" s="31" t="s">
        <v>250</v>
      </c>
      <c r="U81" s="35"/>
      <c r="V81" s="35"/>
      <c r="W81" s="46"/>
      <c r="X81" s="46"/>
    </row>
    <row r="82" spans="1:24" s="13" customFormat="1" ht="34.5" customHeight="1">
      <c r="A82" s="66">
        <v>74</v>
      </c>
      <c r="B82" s="36" t="s">
        <v>190</v>
      </c>
      <c r="C82" s="36"/>
      <c r="D82" s="36" t="s">
        <v>799</v>
      </c>
      <c r="E82" s="36"/>
      <c r="F82" s="39">
        <v>14750</v>
      </c>
      <c r="G82" s="36" t="s">
        <v>33</v>
      </c>
      <c r="H82" s="35" t="s">
        <v>520</v>
      </c>
      <c r="I82" s="35" t="s">
        <v>521</v>
      </c>
      <c r="J82" s="37" t="s">
        <v>519</v>
      </c>
      <c r="K82" s="38">
        <v>43609</v>
      </c>
      <c r="L82" s="38">
        <v>43830</v>
      </c>
      <c r="M82" s="39" t="s">
        <v>22</v>
      </c>
      <c r="N82" s="36">
        <v>14750</v>
      </c>
      <c r="O82" s="35" t="s">
        <v>610</v>
      </c>
      <c r="P82" s="35" t="s">
        <v>611</v>
      </c>
      <c r="Q82" s="16" t="s">
        <v>50</v>
      </c>
      <c r="R82" s="29" t="s">
        <v>22</v>
      </c>
      <c r="S82" s="29" t="s">
        <v>22</v>
      </c>
      <c r="T82" s="31" t="s">
        <v>81</v>
      </c>
      <c r="U82" s="35"/>
      <c r="V82" s="35"/>
      <c r="W82" s="46"/>
      <c r="X82" s="46"/>
    </row>
    <row r="83" spans="1:24" s="13" customFormat="1" ht="34.5" customHeight="1">
      <c r="A83" s="66">
        <v>75</v>
      </c>
      <c r="B83" s="36"/>
      <c r="C83" s="36"/>
      <c r="D83" s="36" t="s">
        <v>798</v>
      </c>
      <c r="E83" s="36"/>
      <c r="F83" s="39"/>
      <c r="G83" s="36" t="s">
        <v>266</v>
      </c>
      <c r="H83" s="35" t="s">
        <v>263</v>
      </c>
      <c r="I83" s="35" t="s">
        <v>567</v>
      </c>
      <c r="J83" s="37" t="s">
        <v>566</v>
      </c>
      <c r="K83" s="38">
        <v>43607</v>
      </c>
      <c r="L83" s="38">
        <v>43830</v>
      </c>
      <c r="M83" s="39" t="s">
        <v>22</v>
      </c>
      <c r="N83" s="36">
        <v>4020</v>
      </c>
      <c r="O83" s="35"/>
      <c r="P83" s="35"/>
      <c r="Q83" s="16" t="s">
        <v>50</v>
      </c>
      <c r="R83" s="29" t="s">
        <v>22</v>
      </c>
      <c r="S83" s="29" t="s">
        <v>22</v>
      </c>
      <c r="T83" s="31" t="s">
        <v>157</v>
      </c>
      <c r="U83" s="35"/>
      <c r="V83" s="35"/>
      <c r="W83" s="46"/>
      <c r="X83" s="46"/>
    </row>
    <row r="84" spans="1:24" s="13" customFormat="1" ht="34.5" customHeight="1">
      <c r="A84" s="66">
        <v>76</v>
      </c>
      <c r="B84" s="36"/>
      <c r="C84" s="36"/>
      <c r="D84" s="36" t="s">
        <v>798</v>
      </c>
      <c r="E84" s="36"/>
      <c r="F84" s="39"/>
      <c r="G84" s="36" t="s">
        <v>33</v>
      </c>
      <c r="H84" s="35" t="s">
        <v>569</v>
      </c>
      <c r="I84" s="35" t="s">
        <v>570</v>
      </c>
      <c r="J84" s="37" t="s">
        <v>568</v>
      </c>
      <c r="K84" s="38">
        <v>43608</v>
      </c>
      <c r="L84" s="38">
        <v>43830</v>
      </c>
      <c r="M84" s="39" t="s">
        <v>22</v>
      </c>
      <c r="N84" s="36">
        <v>4800</v>
      </c>
      <c r="O84" s="35"/>
      <c r="P84" s="35"/>
      <c r="Q84" s="16" t="s">
        <v>50</v>
      </c>
      <c r="R84" s="29" t="s">
        <v>22</v>
      </c>
      <c r="S84" s="29" t="s">
        <v>22</v>
      </c>
      <c r="T84" s="31" t="s">
        <v>157</v>
      </c>
      <c r="U84" s="35"/>
      <c r="V84" s="35"/>
      <c r="W84" s="46"/>
      <c r="X84" s="46"/>
    </row>
    <row r="85" spans="1:24" s="13" customFormat="1" ht="34.5" customHeight="1">
      <c r="A85" s="66">
        <v>77</v>
      </c>
      <c r="B85" s="36"/>
      <c r="C85" s="36"/>
      <c r="D85" s="36" t="s">
        <v>798</v>
      </c>
      <c r="E85" s="36"/>
      <c r="F85" s="39"/>
      <c r="G85" s="36" t="s">
        <v>33</v>
      </c>
      <c r="H85" s="35" t="s">
        <v>545</v>
      </c>
      <c r="I85" s="35" t="s">
        <v>571</v>
      </c>
      <c r="J85" s="37" t="s">
        <v>572</v>
      </c>
      <c r="K85" s="38">
        <v>43608</v>
      </c>
      <c r="L85" s="38">
        <v>43830</v>
      </c>
      <c r="M85" s="39" t="s">
        <v>22</v>
      </c>
      <c r="N85" s="36">
        <v>4230</v>
      </c>
      <c r="O85" s="35"/>
      <c r="P85" s="35"/>
      <c r="Q85" s="16" t="s">
        <v>50</v>
      </c>
      <c r="R85" s="29" t="s">
        <v>22</v>
      </c>
      <c r="S85" s="29" t="s">
        <v>22</v>
      </c>
      <c r="T85" s="31" t="s">
        <v>250</v>
      </c>
      <c r="U85" s="35"/>
      <c r="V85" s="35"/>
      <c r="W85" s="46"/>
      <c r="X85" s="46"/>
    </row>
    <row r="86" spans="1:24" s="13" customFormat="1" ht="53.25" customHeight="1">
      <c r="A86" s="66">
        <v>78</v>
      </c>
      <c r="B86" s="36" t="s">
        <v>190</v>
      </c>
      <c r="C86" s="36"/>
      <c r="D86" s="36" t="s">
        <v>798</v>
      </c>
      <c r="E86" s="36"/>
      <c r="F86" s="39">
        <v>4794</v>
      </c>
      <c r="G86" s="36" t="s">
        <v>33</v>
      </c>
      <c r="H86" s="35" t="s">
        <v>582</v>
      </c>
      <c r="I86" s="35" t="s">
        <v>583</v>
      </c>
      <c r="J86" s="37" t="s">
        <v>132</v>
      </c>
      <c r="K86" s="38">
        <v>43615</v>
      </c>
      <c r="L86" s="38">
        <v>43830</v>
      </c>
      <c r="M86" s="39" t="s">
        <v>22</v>
      </c>
      <c r="N86" s="36">
        <v>4794</v>
      </c>
      <c r="O86" s="35" t="s">
        <v>621</v>
      </c>
      <c r="P86" s="35" t="s">
        <v>622</v>
      </c>
      <c r="Q86" s="16" t="s">
        <v>50</v>
      </c>
      <c r="R86" s="29" t="s">
        <v>22</v>
      </c>
      <c r="S86" s="29" t="s">
        <v>22</v>
      </c>
      <c r="T86" s="31" t="s">
        <v>584</v>
      </c>
      <c r="U86" s="35"/>
      <c r="V86" s="35"/>
      <c r="W86" s="46"/>
      <c r="X86" s="46"/>
    </row>
    <row r="87" spans="1:24" s="13" customFormat="1" ht="34.5" customHeight="1">
      <c r="A87" s="66">
        <v>79</v>
      </c>
      <c r="B87" s="36" t="s">
        <v>190</v>
      </c>
      <c r="C87" s="36"/>
      <c r="D87" s="36" t="s">
        <v>798</v>
      </c>
      <c r="E87" s="36"/>
      <c r="F87" s="39">
        <v>1280</v>
      </c>
      <c r="G87" s="36" t="s">
        <v>33</v>
      </c>
      <c r="H87" s="35" t="s">
        <v>573</v>
      </c>
      <c r="I87" s="35" t="s">
        <v>574</v>
      </c>
      <c r="J87" s="37" t="s">
        <v>577</v>
      </c>
      <c r="K87" s="38">
        <v>43614</v>
      </c>
      <c r="L87" s="38">
        <v>43830</v>
      </c>
      <c r="M87" s="39" t="s">
        <v>22</v>
      </c>
      <c r="N87" s="36">
        <v>1280</v>
      </c>
      <c r="O87" s="35" t="s">
        <v>732</v>
      </c>
      <c r="P87" s="35" t="s">
        <v>733</v>
      </c>
      <c r="Q87" s="16" t="s">
        <v>50</v>
      </c>
      <c r="R87" s="29" t="s">
        <v>22</v>
      </c>
      <c r="S87" s="29" t="s">
        <v>22</v>
      </c>
      <c r="T87" s="31" t="s">
        <v>251</v>
      </c>
      <c r="U87" s="35"/>
      <c r="V87" s="35"/>
      <c r="W87" s="46"/>
      <c r="X87" s="46"/>
    </row>
    <row r="88" spans="1:24" s="13" customFormat="1" ht="46.5" customHeight="1">
      <c r="A88" s="66">
        <v>80</v>
      </c>
      <c r="B88" s="36" t="s">
        <v>676</v>
      </c>
      <c r="C88" s="36"/>
      <c r="D88" s="36" t="s">
        <v>798</v>
      </c>
      <c r="E88" s="36"/>
      <c r="F88" s="39">
        <v>15000</v>
      </c>
      <c r="G88" s="36" t="s">
        <v>33</v>
      </c>
      <c r="H88" s="35" t="s">
        <v>129</v>
      </c>
      <c r="I88" s="35" t="s">
        <v>579</v>
      </c>
      <c r="J88" s="37" t="s">
        <v>578</v>
      </c>
      <c r="K88" s="38">
        <v>43620</v>
      </c>
      <c r="L88" s="38">
        <v>43830</v>
      </c>
      <c r="M88" s="39" t="s">
        <v>22</v>
      </c>
      <c r="N88" s="36">
        <v>15000</v>
      </c>
      <c r="O88" s="35" t="s">
        <v>674</v>
      </c>
      <c r="P88" s="35" t="s">
        <v>675</v>
      </c>
      <c r="Q88" s="16" t="s">
        <v>50</v>
      </c>
      <c r="R88" s="29" t="s">
        <v>22</v>
      </c>
      <c r="S88" s="29" t="s">
        <v>22</v>
      </c>
      <c r="T88" s="31" t="s">
        <v>208</v>
      </c>
      <c r="U88" s="35"/>
      <c r="V88" s="35"/>
      <c r="W88" s="46"/>
      <c r="X88" s="46"/>
    </row>
    <row r="89" spans="1:24" s="13" customFormat="1" ht="45" customHeight="1">
      <c r="A89" s="66">
        <v>81</v>
      </c>
      <c r="B89" s="36" t="s">
        <v>190</v>
      </c>
      <c r="C89" s="36"/>
      <c r="D89" s="36" t="s">
        <v>798</v>
      </c>
      <c r="E89" s="36"/>
      <c r="F89" s="39">
        <v>2816.94</v>
      </c>
      <c r="G89" s="36" t="s">
        <v>33</v>
      </c>
      <c r="H89" s="35" t="s">
        <v>254</v>
      </c>
      <c r="I89" s="35" t="s">
        <v>607</v>
      </c>
      <c r="J89" s="37" t="s">
        <v>596</v>
      </c>
      <c r="K89" s="38">
        <v>43621</v>
      </c>
      <c r="L89" s="38">
        <v>43830</v>
      </c>
      <c r="M89" s="39" t="s">
        <v>22</v>
      </c>
      <c r="N89" s="36">
        <v>2816.94</v>
      </c>
      <c r="O89" s="35" t="s">
        <v>672</v>
      </c>
      <c r="P89" s="35" t="s">
        <v>673</v>
      </c>
      <c r="Q89" s="16" t="s">
        <v>50</v>
      </c>
      <c r="R89" s="29" t="s">
        <v>22</v>
      </c>
      <c r="S89" s="29" t="s">
        <v>22</v>
      </c>
      <c r="T89" s="31" t="s">
        <v>157</v>
      </c>
      <c r="U89" s="35"/>
      <c r="V89" s="35"/>
      <c r="W89" s="46"/>
      <c r="X89" s="46"/>
    </row>
    <row r="90" spans="1:24" s="13" customFormat="1" ht="45" customHeight="1">
      <c r="A90" s="66">
        <v>82</v>
      </c>
      <c r="B90" s="36"/>
      <c r="C90" s="36"/>
      <c r="D90" s="36" t="s">
        <v>798</v>
      </c>
      <c r="E90" s="36"/>
      <c r="F90" s="39"/>
      <c r="G90" s="36" t="s">
        <v>33</v>
      </c>
      <c r="H90" s="35" t="s">
        <v>632</v>
      </c>
      <c r="I90" s="35" t="s">
        <v>633</v>
      </c>
      <c r="J90" s="37" t="s">
        <v>631</v>
      </c>
      <c r="K90" s="38">
        <v>43621</v>
      </c>
      <c r="L90" s="38">
        <v>43830</v>
      </c>
      <c r="M90" s="39" t="s">
        <v>22</v>
      </c>
      <c r="N90" s="36">
        <v>4150</v>
      </c>
      <c r="O90" s="35"/>
      <c r="P90" s="35"/>
      <c r="Q90" s="16" t="s">
        <v>50</v>
      </c>
      <c r="R90" s="29" t="s">
        <v>22</v>
      </c>
      <c r="S90" s="29" t="s">
        <v>22</v>
      </c>
      <c r="T90" s="31" t="s">
        <v>208</v>
      </c>
      <c r="U90" s="35"/>
      <c r="V90" s="35"/>
      <c r="W90" s="46"/>
      <c r="X90" s="46"/>
    </row>
    <row r="91" spans="1:24" s="13" customFormat="1" ht="34.5" customHeight="1">
      <c r="A91" s="66">
        <v>83</v>
      </c>
      <c r="B91" s="36" t="s">
        <v>190</v>
      </c>
      <c r="C91" s="36"/>
      <c r="D91" s="36" t="s">
        <v>799</v>
      </c>
      <c r="E91" s="36"/>
      <c r="F91" s="39">
        <v>47250</v>
      </c>
      <c r="G91" s="36" t="s">
        <v>33</v>
      </c>
      <c r="H91" s="35" t="s">
        <v>598</v>
      </c>
      <c r="I91" s="35" t="s">
        <v>599</v>
      </c>
      <c r="J91" s="37" t="s">
        <v>597</v>
      </c>
      <c r="K91" s="38">
        <v>43622</v>
      </c>
      <c r="L91" s="38">
        <v>43830</v>
      </c>
      <c r="M91" s="39" t="s">
        <v>22</v>
      </c>
      <c r="N91" s="36">
        <v>47250</v>
      </c>
      <c r="O91" s="35" t="s">
        <v>668</v>
      </c>
      <c r="P91" s="35" t="s">
        <v>669</v>
      </c>
      <c r="Q91" s="16" t="s">
        <v>50</v>
      </c>
      <c r="R91" s="29" t="s">
        <v>22</v>
      </c>
      <c r="S91" s="29" t="s">
        <v>22</v>
      </c>
      <c r="T91" s="31" t="s">
        <v>250</v>
      </c>
      <c r="U91" s="35"/>
      <c r="V91" s="35"/>
      <c r="W91" s="46"/>
      <c r="X91" s="46"/>
    </row>
    <row r="92" spans="1:24" s="13" customFormat="1" ht="34.5" customHeight="1">
      <c r="A92" s="66">
        <v>84</v>
      </c>
      <c r="B92" s="36"/>
      <c r="C92" s="36"/>
      <c r="D92" s="36" t="s">
        <v>798</v>
      </c>
      <c r="E92" s="36"/>
      <c r="F92" s="39"/>
      <c r="G92" s="36" t="s">
        <v>33</v>
      </c>
      <c r="H92" s="35" t="s">
        <v>545</v>
      </c>
      <c r="I92" s="35" t="s">
        <v>167</v>
      </c>
      <c r="J92" s="37" t="s">
        <v>401</v>
      </c>
      <c r="K92" s="38">
        <v>43622</v>
      </c>
      <c r="L92" s="38">
        <v>43830</v>
      </c>
      <c r="M92" s="39" t="s">
        <v>22</v>
      </c>
      <c r="N92" s="36">
        <v>2777</v>
      </c>
      <c r="O92" s="35"/>
      <c r="P92" s="35"/>
      <c r="Q92" s="16" t="s">
        <v>50</v>
      </c>
      <c r="R92" s="29" t="s">
        <v>22</v>
      </c>
      <c r="S92" s="29" t="s">
        <v>22</v>
      </c>
      <c r="T92" s="31" t="s">
        <v>250</v>
      </c>
      <c r="U92" s="35"/>
      <c r="V92" s="35"/>
      <c r="W92" s="46"/>
      <c r="X92" s="46"/>
    </row>
    <row r="93" spans="1:24" s="13" customFormat="1" ht="34.5" customHeight="1">
      <c r="A93" s="66">
        <v>85</v>
      </c>
      <c r="B93" s="36" t="s">
        <v>190</v>
      </c>
      <c r="C93" s="36"/>
      <c r="D93" s="36" t="s">
        <v>799</v>
      </c>
      <c r="E93" s="36"/>
      <c r="F93" s="39">
        <v>29113.5</v>
      </c>
      <c r="G93" s="36" t="s">
        <v>33</v>
      </c>
      <c r="H93" s="35" t="s">
        <v>254</v>
      </c>
      <c r="I93" s="35" t="s">
        <v>608</v>
      </c>
      <c r="J93" s="37" t="s">
        <v>609</v>
      </c>
      <c r="K93" s="38">
        <v>43623</v>
      </c>
      <c r="L93" s="38">
        <v>43623</v>
      </c>
      <c r="M93" s="39" t="s">
        <v>22</v>
      </c>
      <c r="N93" s="36">
        <v>29113.5</v>
      </c>
      <c r="O93" s="35" t="s">
        <v>670</v>
      </c>
      <c r="P93" s="35" t="s">
        <v>671</v>
      </c>
      <c r="Q93" s="16" t="s">
        <v>59</v>
      </c>
      <c r="R93" s="29" t="s">
        <v>22</v>
      </c>
      <c r="S93" s="29" t="s">
        <v>22</v>
      </c>
      <c r="T93" s="31" t="s">
        <v>157</v>
      </c>
      <c r="U93" s="35"/>
      <c r="V93" s="35"/>
      <c r="W93" s="46"/>
      <c r="X93" s="46"/>
    </row>
    <row r="94" spans="1:24" s="13" customFormat="1" ht="34.5" customHeight="1">
      <c r="A94" s="66">
        <v>86</v>
      </c>
      <c r="B94" s="36"/>
      <c r="C94" s="36"/>
      <c r="D94" s="36" t="s">
        <v>798</v>
      </c>
      <c r="E94" s="36"/>
      <c r="F94" s="39"/>
      <c r="G94" s="36" t="s">
        <v>33</v>
      </c>
      <c r="H94" s="35" t="s">
        <v>634</v>
      </c>
      <c r="I94" s="35" t="s">
        <v>635</v>
      </c>
      <c r="J94" s="37" t="s">
        <v>636</v>
      </c>
      <c r="K94" s="38">
        <v>43623</v>
      </c>
      <c r="L94" s="38">
        <v>43623</v>
      </c>
      <c r="M94" s="39" t="s">
        <v>22</v>
      </c>
      <c r="N94" s="36">
        <v>4950</v>
      </c>
      <c r="O94" s="35"/>
      <c r="P94" s="35"/>
      <c r="Q94" s="16" t="s">
        <v>50</v>
      </c>
      <c r="R94" s="29" t="s">
        <v>22</v>
      </c>
      <c r="S94" s="29" t="s">
        <v>22</v>
      </c>
      <c r="T94" s="31" t="s">
        <v>208</v>
      </c>
      <c r="U94" s="35"/>
      <c r="V94" s="35"/>
      <c r="W94" s="46"/>
      <c r="X94" s="46"/>
    </row>
    <row r="95" spans="1:24" s="13" customFormat="1" ht="45.75" customHeight="1">
      <c r="A95" s="66">
        <v>87</v>
      </c>
      <c r="B95" s="36"/>
      <c r="C95" s="36"/>
      <c r="D95" s="36" t="s">
        <v>798</v>
      </c>
      <c r="E95" s="36"/>
      <c r="F95" s="39"/>
      <c r="G95" s="36" t="s">
        <v>33</v>
      </c>
      <c r="H95" s="35" t="s">
        <v>632</v>
      </c>
      <c r="I95" s="35" t="s">
        <v>638</v>
      </c>
      <c r="J95" s="37" t="s">
        <v>637</v>
      </c>
      <c r="K95" s="38">
        <v>43623</v>
      </c>
      <c r="L95" s="38">
        <v>43623</v>
      </c>
      <c r="M95" s="39" t="s">
        <v>22</v>
      </c>
      <c r="N95" s="36">
        <v>4400</v>
      </c>
      <c r="O95" s="35"/>
      <c r="P95" s="35"/>
      <c r="Q95" s="16" t="s">
        <v>50</v>
      </c>
      <c r="R95" s="29" t="s">
        <v>22</v>
      </c>
      <c r="S95" s="29" t="s">
        <v>22</v>
      </c>
      <c r="T95" s="31" t="s">
        <v>208</v>
      </c>
      <c r="U95" s="35"/>
      <c r="V95" s="35"/>
      <c r="W95" s="46"/>
      <c r="X95" s="46"/>
    </row>
    <row r="96" spans="1:24" s="13" customFormat="1" ht="34.5" customHeight="1">
      <c r="A96" s="66">
        <v>88</v>
      </c>
      <c r="B96" s="36"/>
      <c r="C96" s="36"/>
      <c r="D96" s="36" t="s">
        <v>798</v>
      </c>
      <c r="E96" s="36"/>
      <c r="F96" s="39"/>
      <c r="G96" s="36" t="s">
        <v>33</v>
      </c>
      <c r="H96" s="35" t="s">
        <v>632</v>
      </c>
      <c r="I96" s="35" t="s">
        <v>638</v>
      </c>
      <c r="J96" s="37" t="s">
        <v>639</v>
      </c>
      <c r="K96" s="38">
        <v>43623</v>
      </c>
      <c r="L96" s="38">
        <v>43623</v>
      </c>
      <c r="M96" s="39" t="s">
        <v>22</v>
      </c>
      <c r="N96" s="36">
        <v>4525</v>
      </c>
      <c r="O96" s="35"/>
      <c r="P96" s="35"/>
      <c r="Q96" s="16" t="s">
        <v>50</v>
      </c>
      <c r="R96" s="29" t="s">
        <v>22</v>
      </c>
      <c r="S96" s="29" t="s">
        <v>22</v>
      </c>
      <c r="T96" s="31" t="s">
        <v>208</v>
      </c>
      <c r="U96" s="35"/>
      <c r="V96" s="35"/>
      <c r="W96" s="46"/>
      <c r="X96" s="46"/>
    </row>
    <row r="97" spans="1:24" s="13" customFormat="1" ht="44.25" customHeight="1">
      <c r="A97" s="66">
        <v>89</v>
      </c>
      <c r="B97" s="36"/>
      <c r="C97" s="36"/>
      <c r="D97" s="36" t="s">
        <v>798</v>
      </c>
      <c r="E97" s="36"/>
      <c r="F97" s="39"/>
      <c r="G97" s="36" t="s">
        <v>33</v>
      </c>
      <c r="H97" s="35" t="s">
        <v>632</v>
      </c>
      <c r="I97" s="35" t="s">
        <v>638</v>
      </c>
      <c r="J97" s="37" t="s">
        <v>640</v>
      </c>
      <c r="K97" s="38">
        <v>43624</v>
      </c>
      <c r="L97" s="38">
        <v>43830</v>
      </c>
      <c r="M97" s="39" t="s">
        <v>22</v>
      </c>
      <c r="N97" s="36">
        <v>4708</v>
      </c>
      <c r="O97" s="35"/>
      <c r="P97" s="35"/>
      <c r="Q97" s="16" t="s">
        <v>50</v>
      </c>
      <c r="R97" s="29" t="s">
        <v>22</v>
      </c>
      <c r="S97" s="29" t="s">
        <v>22</v>
      </c>
      <c r="T97" s="31" t="s">
        <v>208</v>
      </c>
      <c r="U97" s="35"/>
      <c r="V97" s="35"/>
      <c r="W97" s="46"/>
      <c r="X97" s="46"/>
    </row>
    <row r="98" spans="1:24" s="13" customFormat="1" ht="44.25" customHeight="1">
      <c r="A98" s="66">
        <v>90</v>
      </c>
      <c r="B98" s="36"/>
      <c r="C98" s="36"/>
      <c r="D98" s="36" t="s">
        <v>798</v>
      </c>
      <c r="E98" s="36"/>
      <c r="F98" s="39"/>
      <c r="G98" s="36" t="s">
        <v>33</v>
      </c>
      <c r="H98" s="35" t="s">
        <v>787</v>
      </c>
      <c r="I98" s="35" t="s">
        <v>789</v>
      </c>
      <c r="J98" s="37" t="s">
        <v>132</v>
      </c>
      <c r="K98" s="38">
        <v>43625</v>
      </c>
      <c r="L98" s="38">
        <v>43830</v>
      </c>
      <c r="M98" s="39" t="s">
        <v>22</v>
      </c>
      <c r="N98" s="36">
        <v>22389.45</v>
      </c>
      <c r="O98" s="35"/>
      <c r="P98" s="35"/>
      <c r="Q98" s="16" t="s">
        <v>50</v>
      </c>
      <c r="R98" s="29" t="s">
        <v>22</v>
      </c>
      <c r="S98" s="29" t="s">
        <v>22</v>
      </c>
      <c r="T98" s="31" t="s">
        <v>277</v>
      </c>
      <c r="U98" s="35"/>
      <c r="V98" s="35"/>
      <c r="W98" s="46"/>
      <c r="X98" s="46"/>
    </row>
    <row r="99" spans="1:24" s="13" customFormat="1" ht="34.5" customHeight="1">
      <c r="A99" s="66">
        <v>91</v>
      </c>
      <c r="B99" s="36"/>
      <c r="C99" s="36"/>
      <c r="D99" s="36" t="s">
        <v>798</v>
      </c>
      <c r="E99" s="36"/>
      <c r="F99" s="39"/>
      <c r="G99" s="36" t="s">
        <v>33</v>
      </c>
      <c r="H99" s="35" t="s">
        <v>634</v>
      </c>
      <c r="I99" s="35" t="s">
        <v>642</v>
      </c>
      <c r="J99" s="37" t="s">
        <v>641</v>
      </c>
      <c r="K99" s="38">
        <v>43626</v>
      </c>
      <c r="L99" s="38">
        <v>43830</v>
      </c>
      <c r="M99" s="39" t="s">
        <v>22</v>
      </c>
      <c r="N99" s="36">
        <v>4850</v>
      </c>
      <c r="O99" s="35"/>
      <c r="P99" s="35"/>
      <c r="Q99" s="16" t="s">
        <v>50</v>
      </c>
      <c r="R99" s="29" t="s">
        <v>22</v>
      </c>
      <c r="S99" s="29" t="s">
        <v>22</v>
      </c>
      <c r="T99" s="31" t="s">
        <v>208</v>
      </c>
      <c r="U99" s="35"/>
      <c r="V99" s="35"/>
      <c r="W99" s="46"/>
      <c r="X99" s="46"/>
    </row>
    <row r="100" spans="1:24" s="13" customFormat="1" ht="39.75" customHeight="1">
      <c r="A100" s="66">
        <v>92</v>
      </c>
      <c r="B100" s="36"/>
      <c r="C100" s="36"/>
      <c r="D100" s="36" t="s">
        <v>798</v>
      </c>
      <c r="E100" s="36"/>
      <c r="F100" s="39"/>
      <c r="G100" s="36" t="s">
        <v>33</v>
      </c>
      <c r="H100" s="35" t="s">
        <v>634</v>
      </c>
      <c r="I100" s="35" t="s">
        <v>644</v>
      </c>
      <c r="J100" s="37" t="s">
        <v>643</v>
      </c>
      <c r="K100" s="38">
        <v>43629</v>
      </c>
      <c r="L100" s="38">
        <v>43830</v>
      </c>
      <c r="M100" s="39" t="s">
        <v>22</v>
      </c>
      <c r="N100" s="36">
        <v>4900</v>
      </c>
      <c r="O100" s="35"/>
      <c r="P100" s="35"/>
      <c r="Q100" s="16" t="s">
        <v>50</v>
      </c>
      <c r="R100" s="29" t="s">
        <v>22</v>
      </c>
      <c r="S100" s="29" t="s">
        <v>22</v>
      </c>
      <c r="T100" s="31" t="s">
        <v>208</v>
      </c>
      <c r="U100" s="35"/>
      <c r="V100" s="35"/>
      <c r="W100" s="46"/>
      <c r="X100" s="46"/>
    </row>
    <row r="101" spans="1:24" s="13" customFormat="1" ht="39.75" customHeight="1">
      <c r="A101" s="66">
        <v>93</v>
      </c>
      <c r="B101" s="36"/>
      <c r="C101" s="36"/>
      <c r="D101" s="36" t="s">
        <v>798</v>
      </c>
      <c r="E101" s="36"/>
      <c r="F101" s="39"/>
      <c r="G101" s="36" t="s">
        <v>33</v>
      </c>
      <c r="H101" s="35" t="s">
        <v>331</v>
      </c>
      <c r="I101" s="35" t="s">
        <v>645</v>
      </c>
      <c r="J101" s="37" t="s">
        <v>646</v>
      </c>
      <c r="K101" s="38">
        <v>43633</v>
      </c>
      <c r="L101" s="38">
        <v>43830</v>
      </c>
      <c r="M101" s="39" t="s">
        <v>22</v>
      </c>
      <c r="N101" s="36">
        <v>4977</v>
      </c>
      <c r="O101" s="35"/>
      <c r="P101" s="35"/>
      <c r="Q101" s="16" t="s">
        <v>59</v>
      </c>
      <c r="R101" s="29" t="s">
        <v>22</v>
      </c>
      <c r="S101" s="29" t="s">
        <v>22</v>
      </c>
      <c r="T101" s="31" t="s">
        <v>157</v>
      </c>
      <c r="U101" s="35"/>
      <c r="V101" s="35"/>
      <c r="W101" s="46"/>
      <c r="X101" s="46"/>
    </row>
    <row r="102" spans="1:24" s="13" customFormat="1" ht="75.75" customHeight="1">
      <c r="A102" s="66">
        <v>94</v>
      </c>
      <c r="B102" s="36"/>
      <c r="C102" s="36"/>
      <c r="D102" s="36" t="s">
        <v>798</v>
      </c>
      <c r="E102" s="36"/>
      <c r="F102" s="39"/>
      <c r="G102" s="36" t="s">
        <v>33</v>
      </c>
      <c r="H102" s="35" t="s">
        <v>653</v>
      </c>
      <c r="I102" s="35" t="s">
        <v>652</v>
      </c>
      <c r="J102" s="37" t="s">
        <v>637</v>
      </c>
      <c r="K102" s="38">
        <v>43633</v>
      </c>
      <c r="L102" s="38">
        <v>43830</v>
      </c>
      <c r="M102" s="39" t="s">
        <v>22</v>
      </c>
      <c r="N102" s="36">
        <v>3500</v>
      </c>
      <c r="O102" s="35"/>
      <c r="P102" s="35"/>
      <c r="Q102" s="16" t="s">
        <v>50</v>
      </c>
      <c r="R102" s="29" t="s">
        <v>22</v>
      </c>
      <c r="S102" s="29" t="s">
        <v>22</v>
      </c>
      <c r="T102" s="31" t="s">
        <v>654</v>
      </c>
      <c r="U102" s="35"/>
      <c r="V102" s="35"/>
      <c r="W102" s="46"/>
      <c r="X102" s="46"/>
    </row>
    <row r="103" spans="1:24" s="13" customFormat="1" ht="39.75" customHeight="1">
      <c r="A103" s="66">
        <v>95</v>
      </c>
      <c r="B103" s="36"/>
      <c r="C103" s="36"/>
      <c r="D103" s="36" t="s">
        <v>798</v>
      </c>
      <c r="E103" s="36"/>
      <c r="F103" s="39"/>
      <c r="G103" s="36" t="s">
        <v>33</v>
      </c>
      <c r="H103" s="35" t="s">
        <v>634</v>
      </c>
      <c r="I103" s="35" t="s">
        <v>790</v>
      </c>
      <c r="J103" s="37" t="s">
        <v>647</v>
      </c>
      <c r="K103" s="38">
        <v>43633</v>
      </c>
      <c r="L103" s="38">
        <v>43830</v>
      </c>
      <c r="M103" s="39" t="s">
        <v>22</v>
      </c>
      <c r="N103" s="36">
        <v>4800</v>
      </c>
      <c r="O103" s="35"/>
      <c r="P103" s="35"/>
      <c r="Q103" s="16" t="s">
        <v>50</v>
      </c>
      <c r="R103" s="29" t="s">
        <v>22</v>
      </c>
      <c r="S103" s="29" t="s">
        <v>22</v>
      </c>
      <c r="T103" s="31" t="s">
        <v>208</v>
      </c>
      <c r="U103" s="35"/>
      <c r="V103" s="35"/>
      <c r="W103" s="46"/>
      <c r="X103" s="46"/>
    </row>
    <row r="104" spans="1:24" s="13" customFormat="1" ht="39.75" customHeight="1">
      <c r="A104" s="66">
        <v>96</v>
      </c>
      <c r="B104" s="36"/>
      <c r="C104" s="36"/>
      <c r="D104" s="36" t="s">
        <v>798</v>
      </c>
      <c r="E104" s="36"/>
      <c r="F104" s="39"/>
      <c r="G104" s="36" t="s">
        <v>33</v>
      </c>
      <c r="H104" s="35" t="s">
        <v>634</v>
      </c>
      <c r="I104" s="35" t="s">
        <v>642</v>
      </c>
      <c r="J104" s="37" t="s">
        <v>648</v>
      </c>
      <c r="K104" s="38">
        <v>43635</v>
      </c>
      <c r="L104" s="38">
        <v>43830</v>
      </c>
      <c r="M104" s="39" t="s">
        <v>22</v>
      </c>
      <c r="N104" s="36">
        <v>2250</v>
      </c>
      <c r="O104" s="35"/>
      <c r="P104" s="35"/>
      <c r="Q104" s="16" t="s">
        <v>50</v>
      </c>
      <c r="R104" s="29" t="s">
        <v>22</v>
      </c>
      <c r="S104" s="29" t="s">
        <v>22</v>
      </c>
      <c r="T104" s="31" t="s">
        <v>208</v>
      </c>
      <c r="U104" s="35"/>
      <c r="V104" s="35"/>
      <c r="W104" s="46"/>
      <c r="X104" s="46"/>
    </row>
    <row r="105" spans="1:24" s="13" customFormat="1" ht="39.75" customHeight="1">
      <c r="A105" s="66">
        <v>97</v>
      </c>
      <c r="B105" s="36"/>
      <c r="C105" s="36"/>
      <c r="D105" s="36" t="s">
        <v>798</v>
      </c>
      <c r="E105" s="36"/>
      <c r="F105" s="39"/>
      <c r="G105" s="36" t="s">
        <v>33</v>
      </c>
      <c r="H105" s="35" t="s">
        <v>545</v>
      </c>
      <c r="I105" s="35" t="s">
        <v>697</v>
      </c>
      <c r="J105" s="37" t="s">
        <v>696</v>
      </c>
      <c r="K105" s="38">
        <v>43636</v>
      </c>
      <c r="L105" s="38">
        <v>43830</v>
      </c>
      <c r="M105" s="39" t="s">
        <v>22</v>
      </c>
      <c r="N105" s="36">
        <v>3940</v>
      </c>
      <c r="O105" s="35"/>
      <c r="P105" s="35"/>
      <c r="Q105" s="16" t="s">
        <v>50</v>
      </c>
      <c r="R105" s="29" t="s">
        <v>22</v>
      </c>
      <c r="S105" s="29" t="s">
        <v>22</v>
      </c>
      <c r="T105" s="31" t="s">
        <v>250</v>
      </c>
      <c r="U105" s="35"/>
      <c r="V105" s="35"/>
      <c r="W105" s="46"/>
      <c r="X105" s="46"/>
    </row>
    <row r="106" spans="1:24" s="13" customFormat="1" ht="39.75" customHeight="1">
      <c r="A106" s="66">
        <v>98</v>
      </c>
      <c r="B106" s="36"/>
      <c r="C106" s="36"/>
      <c r="D106" s="36" t="s">
        <v>798</v>
      </c>
      <c r="E106" s="36"/>
      <c r="F106" s="39"/>
      <c r="G106" s="36" t="s">
        <v>33</v>
      </c>
      <c r="H106" s="35" t="s">
        <v>545</v>
      </c>
      <c r="I106" s="35" t="s">
        <v>699</v>
      </c>
      <c r="J106" s="37" t="s">
        <v>698</v>
      </c>
      <c r="K106" s="38">
        <v>43636</v>
      </c>
      <c r="L106" s="38">
        <v>43830</v>
      </c>
      <c r="M106" s="39" t="s">
        <v>22</v>
      </c>
      <c r="N106" s="36">
        <v>3360</v>
      </c>
      <c r="O106" s="35"/>
      <c r="P106" s="35"/>
      <c r="Q106" s="16" t="s">
        <v>50</v>
      </c>
      <c r="R106" s="29" t="s">
        <v>22</v>
      </c>
      <c r="S106" s="29" t="s">
        <v>22</v>
      </c>
      <c r="T106" s="31" t="s">
        <v>250</v>
      </c>
      <c r="U106" s="35"/>
      <c r="V106" s="35"/>
      <c r="W106" s="46"/>
      <c r="X106" s="46"/>
    </row>
    <row r="107" spans="1:24" s="13" customFormat="1" ht="39.75" customHeight="1">
      <c r="A107" s="66">
        <v>99</v>
      </c>
      <c r="B107" s="36"/>
      <c r="C107" s="36"/>
      <c r="D107" s="36" t="s">
        <v>798</v>
      </c>
      <c r="E107" s="36"/>
      <c r="F107" s="39"/>
      <c r="G107" s="36" t="s">
        <v>33</v>
      </c>
      <c r="H107" s="35" t="s">
        <v>545</v>
      </c>
      <c r="I107" s="35" t="s">
        <v>699</v>
      </c>
      <c r="J107" s="37" t="s">
        <v>700</v>
      </c>
      <c r="K107" s="38">
        <v>43636</v>
      </c>
      <c r="L107" s="38">
        <v>43830</v>
      </c>
      <c r="M107" s="39" t="s">
        <v>22</v>
      </c>
      <c r="N107" s="36">
        <v>4480</v>
      </c>
      <c r="O107" s="35"/>
      <c r="P107" s="35"/>
      <c r="Q107" s="16" t="s">
        <v>50</v>
      </c>
      <c r="R107" s="29" t="s">
        <v>22</v>
      </c>
      <c r="S107" s="29" t="s">
        <v>22</v>
      </c>
      <c r="T107" s="31" t="s">
        <v>250</v>
      </c>
      <c r="U107" s="35"/>
      <c r="V107" s="35"/>
      <c r="W107" s="46"/>
      <c r="X107" s="46"/>
    </row>
    <row r="108" spans="1:24" s="13" customFormat="1" ht="39.75" customHeight="1">
      <c r="A108" s="66">
        <v>100</v>
      </c>
      <c r="B108" s="36"/>
      <c r="C108" s="36"/>
      <c r="D108" s="36" t="s">
        <v>798</v>
      </c>
      <c r="E108" s="36"/>
      <c r="F108" s="39"/>
      <c r="G108" s="36" t="s">
        <v>33</v>
      </c>
      <c r="H108" s="35" t="s">
        <v>545</v>
      </c>
      <c r="I108" s="35" t="s">
        <v>701</v>
      </c>
      <c r="J108" s="37" t="s">
        <v>702</v>
      </c>
      <c r="K108" s="38">
        <v>43636</v>
      </c>
      <c r="L108" s="38">
        <v>43830</v>
      </c>
      <c r="M108" s="39" t="s">
        <v>22</v>
      </c>
      <c r="N108" s="36">
        <v>3843</v>
      </c>
      <c r="O108" s="35"/>
      <c r="P108" s="35"/>
      <c r="Q108" s="16" t="s">
        <v>50</v>
      </c>
      <c r="R108" s="29" t="s">
        <v>22</v>
      </c>
      <c r="S108" s="29" t="s">
        <v>22</v>
      </c>
      <c r="T108" s="31" t="s">
        <v>250</v>
      </c>
      <c r="U108" s="35"/>
      <c r="V108" s="35"/>
      <c r="W108" s="46"/>
      <c r="X108" s="46"/>
    </row>
    <row r="109" spans="1:24" s="13" customFormat="1" ht="34.5" customHeight="1">
      <c r="A109" s="66">
        <v>101</v>
      </c>
      <c r="B109" s="36"/>
      <c r="C109" s="36"/>
      <c r="D109" s="36" t="s">
        <v>798</v>
      </c>
      <c r="E109" s="36"/>
      <c r="F109" s="39"/>
      <c r="G109" s="36" t="s">
        <v>33</v>
      </c>
      <c r="H109" s="35" t="s">
        <v>658</v>
      </c>
      <c r="I109" s="35" t="s">
        <v>659</v>
      </c>
      <c r="J109" s="37" t="s">
        <v>132</v>
      </c>
      <c r="K109" s="38">
        <v>43637</v>
      </c>
      <c r="L109" s="38">
        <v>43830</v>
      </c>
      <c r="M109" s="39" t="s">
        <v>22</v>
      </c>
      <c r="N109" s="36">
        <v>25000</v>
      </c>
      <c r="O109" s="35"/>
      <c r="P109" s="35"/>
      <c r="Q109" s="16" t="s">
        <v>50</v>
      </c>
      <c r="R109" s="29" t="s">
        <v>22</v>
      </c>
      <c r="S109" s="29" t="s">
        <v>22</v>
      </c>
      <c r="T109" s="31" t="s">
        <v>208</v>
      </c>
      <c r="U109" s="35"/>
      <c r="V109" s="35"/>
      <c r="W109" s="46"/>
      <c r="X109" s="46"/>
    </row>
    <row r="110" spans="1:24" s="13" customFormat="1" ht="34.5" customHeight="1">
      <c r="A110" s="66">
        <v>102</v>
      </c>
      <c r="B110" s="36"/>
      <c r="C110" s="36"/>
      <c r="D110" s="36" t="s">
        <v>798</v>
      </c>
      <c r="E110" s="36"/>
      <c r="F110" s="39"/>
      <c r="G110" s="36" t="s">
        <v>33</v>
      </c>
      <c r="H110" s="35" t="s">
        <v>545</v>
      </c>
      <c r="I110" s="35" t="s">
        <v>703</v>
      </c>
      <c r="J110" s="37" t="s">
        <v>704</v>
      </c>
      <c r="K110" s="38">
        <v>43640</v>
      </c>
      <c r="L110" s="38">
        <v>43830</v>
      </c>
      <c r="M110" s="39" t="s">
        <v>22</v>
      </c>
      <c r="N110" s="36">
        <v>1890</v>
      </c>
      <c r="O110" s="35"/>
      <c r="P110" s="35"/>
      <c r="Q110" s="16" t="s">
        <v>50</v>
      </c>
      <c r="R110" s="29" t="s">
        <v>22</v>
      </c>
      <c r="S110" s="29" t="s">
        <v>22</v>
      </c>
      <c r="T110" s="31" t="s">
        <v>250</v>
      </c>
      <c r="U110" s="35"/>
      <c r="V110" s="35"/>
      <c r="W110" s="46"/>
      <c r="X110" s="46"/>
    </row>
    <row r="111" spans="1:24" s="13" customFormat="1" ht="34.5" customHeight="1">
      <c r="A111" s="66">
        <v>103</v>
      </c>
      <c r="B111" s="36"/>
      <c r="C111" s="36"/>
      <c r="D111" s="36" t="s">
        <v>798</v>
      </c>
      <c r="E111" s="36"/>
      <c r="F111" s="39"/>
      <c r="G111" s="36" t="s">
        <v>33</v>
      </c>
      <c r="H111" s="35" t="s">
        <v>545</v>
      </c>
      <c r="I111" s="35" t="s">
        <v>705</v>
      </c>
      <c r="J111" s="37" t="s">
        <v>706</v>
      </c>
      <c r="K111" s="38">
        <v>43640</v>
      </c>
      <c r="L111" s="38">
        <v>43830</v>
      </c>
      <c r="M111" s="39" t="s">
        <v>22</v>
      </c>
      <c r="N111" s="36">
        <v>4930</v>
      </c>
      <c r="O111" s="35"/>
      <c r="P111" s="35"/>
      <c r="Q111" s="16" t="s">
        <v>50</v>
      </c>
      <c r="R111" s="29" t="s">
        <v>22</v>
      </c>
      <c r="S111" s="29" t="s">
        <v>22</v>
      </c>
      <c r="T111" s="31" t="s">
        <v>250</v>
      </c>
      <c r="U111" s="35"/>
      <c r="V111" s="35"/>
      <c r="W111" s="46"/>
      <c r="X111" s="46"/>
    </row>
    <row r="112" spans="1:24" s="13" customFormat="1" ht="60.75" customHeight="1">
      <c r="A112" s="66">
        <v>104</v>
      </c>
      <c r="B112" s="36"/>
      <c r="C112" s="36"/>
      <c r="D112" s="36" t="s">
        <v>798</v>
      </c>
      <c r="E112" s="36"/>
      <c r="F112" s="39"/>
      <c r="G112" s="36" t="s">
        <v>33</v>
      </c>
      <c r="H112" s="80" t="s">
        <v>708</v>
      </c>
      <c r="I112" s="35" t="s">
        <v>709</v>
      </c>
      <c r="J112" s="37" t="s">
        <v>707</v>
      </c>
      <c r="K112" s="38">
        <v>43641</v>
      </c>
      <c r="L112" s="38">
        <v>43830</v>
      </c>
      <c r="M112" s="39" t="s">
        <v>22</v>
      </c>
      <c r="N112" s="36">
        <v>899</v>
      </c>
      <c r="O112" s="35"/>
      <c r="P112" s="35"/>
      <c r="Q112" s="16" t="s">
        <v>50</v>
      </c>
      <c r="R112" s="29" t="s">
        <v>22</v>
      </c>
      <c r="S112" s="29" t="s">
        <v>22</v>
      </c>
      <c r="T112" s="31" t="s">
        <v>81</v>
      </c>
      <c r="U112" s="35"/>
      <c r="V112" s="35"/>
      <c r="W112" s="46"/>
      <c r="X112" s="46"/>
    </row>
    <row r="113" spans="1:24" s="13" customFormat="1" ht="60.75" customHeight="1">
      <c r="A113" s="66">
        <v>105</v>
      </c>
      <c r="B113" s="36"/>
      <c r="C113" s="36"/>
      <c r="D113" s="36" t="s">
        <v>798</v>
      </c>
      <c r="E113" s="36"/>
      <c r="F113" s="39"/>
      <c r="G113" s="36" t="s">
        <v>33</v>
      </c>
      <c r="H113" s="80" t="s">
        <v>783</v>
      </c>
      <c r="I113" s="35" t="s">
        <v>786</v>
      </c>
      <c r="J113" s="37" t="s">
        <v>784</v>
      </c>
      <c r="K113" s="38">
        <v>43642</v>
      </c>
      <c r="L113" s="38">
        <v>43830</v>
      </c>
      <c r="M113" s="39" t="s">
        <v>22</v>
      </c>
      <c r="N113" s="36">
        <v>297720</v>
      </c>
      <c r="O113" s="35"/>
      <c r="P113" s="35"/>
      <c r="Q113" s="16" t="s">
        <v>59</v>
      </c>
      <c r="R113" s="29" t="s">
        <v>22</v>
      </c>
      <c r="S113" s="29" t="s">
        <v>22</v>
      </c>
      <c r="T113" s="31" t="s">
        <v>785</v>
      </c>
      <c r="U113" s="35"/>
      <c r="V113" s="35"/>
      <c r="W113" s="46"/>
      <c r="X113" s="46"/>
    </row>
    <row r="114" spans="1:24">
      <c r="A114" s="16"/>
      <c r="B114" s="16"/>
      <c r="C114" s="16"/>
      <c r="D114" s="16"/>
      <c r="E114" s="16"/>
      <c r="F114" s="16"/>
      <c r="G114" s="16"/>
      <c r="H114" s="18"/>
      <c r="I114" s="18" t="s">
        <v>29</v>
      </c>
      <c r="J114" s="16"/>
      <c r="K114" s="25"/>
      <c r="L114" s="19"/>
      <c r="M114" s="20"/>
      <c r="N114" s="26">
        <f>SUM(N6:N113)</f>
        <v>1468083.2299999997</v>
      </c>
      <c r="O114" s="16"/>
      <c r="P114" s="16"/>
      <c r="Q114" s="16"/>
      <c r="R114" s="16"/>
      <c r="S114" s="16"/>
      <c r="T114" s="21"/>
      <c r="U114" s="16"/>
      <c r="V114" s="16"/>
      <c r="W114" s="47"/>
      <c r="X114" s="47"/>
    </row>
    <row r="115" spans="1:24">
      <c r="K115" s="27"/>
      <c r="N115" s="17"/>
    </row>
    <row r="116" spans="1:24">
      <c r="P116" s="17"/>
    </row>
    <row r="117" spans="1:24">
      <c r="H117" s="105" t="s">
        <v>814</v>
      </c>
      <c r="J117" s="105" t="s">
        <v>815</v>
      </c>
      <c r="N117" s="17"/>
      <c r="P117" s="17"/>
    </row>
    <row r="118" spans="1:24">
      <c r="M118" s="17"/>
      <c r="N118" s="17"/>
      <c r="P118" s="17"/>
    </row>
    <row r="119" spans="1:24">
      <c r="O119" s="17"/>
      <c r="P119" s="17"/>
    </row>
    <row r="120" spans="1:24">
      <c r="N120" s="50"/>
      <c r="O120" s="50"/>
      <c r="T120" s="41"/>
      <c r="U120" s="42"/>
      <c r="V120" s="42"/>
    </row>
    <row r="121" spans="1:24">
      <c r="T121" s="31"/>
      <c r="U121" s="42"/>
      <c r="V121" s="42"/>
    </row>
    <row r="122" spans="1:24">
      <c r="K122" s="12"/>
      <c r="M122" s="12"/>
      <c r="T122" s="31"/>
      <c r="U122" s="42"/>
      <c r="V122" s="42"/>
    </row>
    <row r="123" spans="1:24">
      <c r="K123" s="12"/>
      <c r="M123" s="12"/>
      <c r="T123" s="40"/>
      <c r="U123" s="42"/>
      <c r="V123" s="42"/>
    </row>
    <row r="124" spans="1:24">
      <c r="K124" s="12"/>
      <c r="M124" s="12"/>
      <c r="T124" s="40"/>
      <c r="U124" s="42"/>
      <c r="V124" s="42"/>
    </row>
    <row r="125" spans="1:24">
      <c r="K125" s="12"/>
      <c r="M125" s="12"/>
      <c r="T125" s="40"/>
      <c r="U125" s="42"/>
      <c r="V125" s="42"/>
    </row>
    <row r="126" spans="1:24">
      <c r="K126" s="12"/>
      <c r="M126" s="12"/>
      <c r="T126" s="31"/>
      <c r="U126" s="42"/>
      <c r="V126" s="42"/>
    </row>
    <row r="127" spans="1:24">
      <c r="K127" s="12"/>
      <c r="M127" s="12"/>
      <c r="T127" s="31"/>
      <c r="U127" s="42"/>
      <c r="V127" s="51"/>
    </row>
    <row r="128" spans="1:24">
      <c r="K128" s="12"/>
      <c r="M128" s="12"/>
      <c r="T128" s="31"/>
      <c r="U128" s="42"/>
      <c r="V128" s="42"/>
    </row>
    <row r="129" spans="11:22">
      <c r="K129" s="12"/>
      <c r="M129" s="12"/>
      <c r="T129" s="31"/>
      <c r="U129" s="42"/>
      <c r="V129" s="42"/>
    </row>
    <row r="130" spans="11:22">
      <c r="K130" s="12"/>
      <c r="M130" s="12"/>
      <c r="T130" s="31"/>
      <c r="U130" s="42"/>
      <c r="V130" s="42"/>
    </row>
    <row r="131" spans="11:22">
      <c r="K131" s="12"/>
      <c r="M131" s="12"/>
      <c r="T131" s="31"/>
      <c r="U131" s="42"/>
      <c r="V131" s="42"/>
    </row>
    <row r="132" spans="11:22">
      <c r="K132" s="12"/>
      <c r="M132" s="12"/>
      <c r="T132" s="31"/>
      <c r="U132" s="42"/>
      <c r="V132" s="42"/>
    </row>
    <row r="133" spans="11:22">
      <c r="K133" s="12"/>
      <c r="M133" s="12"/>
      <c r="T133" s="31"/>
      <c r="U133" s="42"/>
      <c r="V133" s="42"/>
    </row>
    <row r="134" spans="11:22">
      <c r="K134" s="12"/>
      <c r="M134" s="12"/>
      <c r="T134" s="31"/>
      <c r="U134" s="42"/>
      <c r="V134" s="42"/>
    </row>
    <row r="135" spans="11:22" ht="33" customHeight="1">
      <c r="K135" s="12"/>
      <c r="M135" s="12"/>
      <c r="T135" s="31"/>
      <c r="U135" s="42"/>
      <c r="V135" s="42"/>
    </row>
    <row r="136" spans="11:22">
      <c r="K136" s="12"/>
      <c r="M136" s="12"/>
      <c r="T136" s="31"/>
      <c r="U136" s="42"/>
      <c r="V136" s="42"/>
    </row>
    <row r="137" spans="11:22">
      <c r="K137" s="12"/>
      <c r="M137" s="12"/>
      <c r="T137" s="31"/>
      <c r="U137" s="42"/>
      <c r="V137" s="42"/>
    </row>
    <row r="138" spans="11:22">
      <c r="K138" s="12"/>
      <c r="M138" s="12"/>
      <c r="T138" s="31"/>
      <c r="U138" s="42"/>
      <c r="V138" s="42"/>
    </row>
    <row r="139" spans="11:22">
      <c r="K139" s="12"/>
      <c r="M139" s="12"/>
      <c r="T139" s="31"/>
      <c r="U139" s="42"/>
      <c r="V139" s="42"/>
    </row>
    <row r="140" spans="11:22">
      <c r="K140" s="12"/>
      <c r="M140" s="12"/>
      <c r="T140" s="31"/>
      <c r="U140" s="42"/>
      <c r="V140" s="42"/>
    </row>
    <row r="141" spans="11:22">
      <c r="K141" s="12"/>
      <c r="M141" s="12"/>
      <c r="T141" s="31"/>
      <c r="U141" s="42"/>
      <c r="V141" s="42"/>
    </row>
    <row r="142" spans="11:22">
      <c r="K142" s="12"/>
      <c r="M142" s="12"/>
      <c r="T142" s="31"/>
      <c r="U142" s="42"/>
      <c r="V142" s="42"/>
    </row>
    <row r="143" spans="11:22">
      <c r="K143" s="12"/>
      <c r="M143" s="12"/>
      <c r="T143" s="31"/>
      <c r="U143" s="42"/>
      <c r="V143" s="42"/>
    </row>
    <row r="144" spans="11:22">
      <c r="K144" s="12"/>
      <c r="M144" s="12"/>
      <c r="T144" s="34"/>
      <c r="U144" s="42"/>
      <c r="V144" s="42"/>
    </row>
    <row r="145" spans="11:22">
      <c r="K145" s="12"/>
      <c r="M145" s="12"/>
      <c r="T145" s="31"/>
      <c r="U145" s="42"/>
      <c r="V145" s="42"/>
    </row>
    <row r="146" spans="11:22">
      <c r="K146" s="12"/>
      <c r="M146" s="12"/>
      <c r="T146" s="31"/>
      <c r="U146" s="42"/>
      <c r="V146" s="42"/>
    </row>
    <row r="147" spans="11:22">
      <c r="K147" s="12"/>
      <c r="M147" s="12"/>
      <c r="T147" s="31"/>
      <c r="U147" s="42"/>
      <c r="V147" s="42"/>
    </row>
    <row r="148" spans="11:22">
      <c r="K148" s="12"/>
      <c r="M148" s="12"/>
      <c r="T148" s="31"/>
      <c r="U148" s="42"/>
      <c r="V148" s="42"/>
    </row>
    <row r="149" spans="11:22">
      <c r="K149" s="12"/>
      <c r="M149" s="12"/>
      <c r="T149" s="31"/>
      <c r="U149" s="42"/>
      <c r="V149" s="42"/>
    </row>
    <row r="150" spans="11:22">
      <c r="K150" s="12"/>
      <c r="M150" s="12"/>
      <c r="T150" s="31"/>
      <c r="U150" s="42"/>
      <c r="V150" s="42"/>
    </row>
    <row r="151" spans="11:22">
      <c r="K151" s="12"/>
      <c r="M151" s="12"/>
    </row>
    <row r="155" spans="11:22">
      <c r="K155" s="12"/>
      <c r="M155" s="12"/>
    </row>
    <row r="156" spans="11:22">
      <c r="K156" s="12"/>
      <c r="M156" s="12"/>
    </row>
    <row r="159" spans="11:22">
      <c r="K159" s="12"/>
      <c r="M159" s="12"/>
      <c r="U159" s="49"/>
    </row>
    <row r="160" spans="11:22">
      <c r="K160" s="12"/>
      <c r="M160" s="12"/>
      <c r="U160" s="48"/>
    </row>
    <row r="161" spans="11:23">
      <c r="W161" s="50"/>
    </row>
    <row r="163" spans="11:23">
      <c r="K163" s="12"/>
      <c r="M163" s="12"/>
    </row>
    <row r="164" spans="11:23">
      <c r="K164" s="12"/>
      <c r="M164" s="12"/>
      <c r="T164" s="12"/>
    </row>
    <row r="167" spans="11:23">
      <c r="K167" s="12"/>
      <c r="M167" s="12"/>
      <c r="T167" s="12"/>
    </row>
  </sheetData>
  <autoFilter ref="A4:V114">
    <filterColumn colId="10" showButton="0"/>
    <filterColumn colId="14" showButton="0"/>
    <sortState ref="A7:X145">
      <sortCondition ref="K2:K68"/>
    </sortState>
  </autoFilter>
  <mergeCells count="61">
    <mergeCell ref="B1:R1"/>
    <mergeCell ref="D2:L2"/>
    <mergeCell ref="P16:P17"/>
    <mergeCell ref="L35:L37"/>
    <mergeCell ref="M35:M37"/>
    <mergeCell ref="O35:O37"/>
    <mergeCell ref="P35:P37"/>
    <mergeCell ref="M16:M17"/>
    <mergeCell ref="Q35:Q37"/>
    <mergeCell ref="I35:I37"/>
    <mergeCell ref="J35:J37"/>
    <mergeCell ref="K35:K37"/>
    <mergeCell ref="A35:A37"/>
    <mergeCell ref="B35:B37"/>
    <mergeCell ref="E35:E37"/>
    <mergeCell ref="G35:G37"/>
    <mergeCell ref="H35:H37"/>
    <mergeCell ref="I8:I9"/>
    <mergeCell ref="J8:J9"/>
    <mergeCell ref="K8:K9"/>
    <mergeCell ref="B8:B9"/>
    <mergeCell ref="A16:A17"/>
    <mergeCell ref="B16:B17"/>
    <mergeCell ref="G16:G17"/>
    <mergeCell ref="E16:E17"/>
    <mergeCell ref="H16:H17"/>
    <mergeCell ref="A8:A9"/>
    <mergeCell ref="E8:E9"/>
    <mergeCell ref="G8:G9"/>
    <mergeCell ref="H8:H9"/>
    <mergeCell ref="D8:D9"/>
    <mergeCell ref="T3:V3"/>
    <mergeCell ref="K4:L4"/>
    <mergeCell ref="N4:N5"/>
    <mergeCell ref="O4:P4"/>
    <mergeCell ref="T4:T5"/>
    <mergeCell ref="A4:A5"/>
    <mergeCell ref="B4:B5"/>
    <mergeCell ref="H4:H5"/>
    <mergeCell ref="I4:I5"/>
    <mergeCell ref="J4:J5"/>
    <mergeCell ref="C4:C5"/>
    <mergeCell ref="D4:D5"/>
    <mergeCell ref="E4:E5"/>
    <mergeCell ref="G4:G5"/>
    <mergeCell ref="F4:F5"/>
    <mergeCell ref="K33:K34"/>
    <mergeCell ref="L33:L34"/>
    <mergeCell ref="N33:N34"/>
    <mergeCell ref="B33:B34"/>
    <mergeCell ref="E33:E34"/>
    <mergeCell ref="G33:G34"/>
    <mergeCell ref="H33:H34"/>
    <mergeCell ref="I33:I34"/>
    <mergeCell ref="J33:J34"/>
    <mergeCell ref="L8:L9"/>
    <mergeCell ref="M8:M9"/>
    <mergeCell ref="I16:I17"/>
    <mergeCell ref="J16:J17"/>
    <mergeCell ref="K16:K17"/>
    <mergeCell ref="L16:L17"/>
  </mergeCells>
  <pageMargins left="0.23622047244094491" right="0.23622047244094491" top="0.74803149606299213" bottom="0.74803149606299213" header="0.31496062992125984" footer="0.31496062992125984"/>
  <pageSetup paperSize="9" scale="5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1"/>
  <sheetViews>
    <sheetView topLeftCell="A3" workbookViewId="0">
      <selection activeCell="A45" sqref="A45"/>
    </sheetView>
  </sheetViews>
  <sheetFormatPr defaultRowHeight="12.75"/>
  <cols>
    <col min="2" max="2" width="14.28515625" customWidth="1"/>
    <col min="3" max="3" width="16" customWidth="1"/>
    <col min="11" max="11" width="16.28515625" customWidth="1"/>
  </cols>
  <sheetData>
    <row r="1" spans="1:11" ht="15">
      <c r="A1" s="53"/>
      <c r="B1" s="53" t="s">
        <v>56</v>
      </c>
      <c r="C1" s="53"/>
    </row>
    <row r="2" spans="1:11" ht="15">
      <c r="A2" s="53" t="s">
        <v>53</v>
      </c>
      <c r="B2" s="53" t="s">
        <v>54</v>
      </c>
      <c r="C2" s="53" t="s">
        <v>55</v>
      </c>
      <c r="I2" s="53"/>
      <c r="J2" s="53" t="s">
        <v>56</v>
      </c>
      <c r="K2" s="53"/>
    </row>
    <row r="3" spans="1:11" ht="15">
      <c r="A3" s="53">
        <v>85</v>
      </c>
      <c r="B3" s="53">
        <v>88722.240000000005</v>
      </c>
      <c r="C3" s="53">
        <f>74468.09+5330.02</f>
        <v>79798.11</v>
      </c>
      <c r="I3" s="53" t="s">
        <v>53</v>
      </c>
      <c r="J3" s="53" t="s">
        <v>54</v>
      </c>
      <c r="K3" s="53" t="s">
        <v>55</v>
      </c>
    </row>
    <row r="4" spans="1:11" ht="15">
      <c r="A4" s="53">
        <v>87</v>
      </c>
      <c r="B4" s="53">
        <v>75385.66</v>
      </c>
      <c r="C4" s="53">
        <f>71004.66+1341</f>
        <v>72345.66</v>
      </c>
      <c r="I4" s="53">
        <v>85</v>
      </c>
      <c r="J4" s="53">
        <v>88722.240000000005</v>
      </c>
      <c r="K4" s="53">
        <f>74468.09</f>
        <v>74468.09</v>
      </c>
    </row>
    <row r="5" spans="1:11" ht="15">
      <c r="A5" s="53">
        <v>89</v>
      </c>
      <c r="B5" s="53">
        <v>213170</v>
      </c>
      <c r="C5" s="53">
        <f>28850+36245.72+11220+36530</f>
        <v>112845.72</v>
      </c>
      <c r="I5" s="53">
        <v>87</v>
      </c>
      <c r="J5" s="53">
        <v>75385.66</v>
      </c>
      <c r="K5" s="53">
        <f>71004.66</f>
        <v>71004.66</v>
      </c>
    </row>
    <row r="6" spans="1:11" ht="15">
      <c r="A6" s="53">
        <v>94</v>
      </c>
      <c r="B6" s="53">
        <v>58186.9</v>
      </c>
      <c r="C6" s="53">
        <f>14279.45+15685.35+4225.85+15096.8</f>
        <v>49287.45</v>
      </c>
      <c r="I6" s="53">
        <v>89</v>
      </c>
      <c r="J6" s="53">
        <v>213170</v>
      </c>
      <c r="K6" s="53">
        <f>28850</f>
        <v>28850</v>
      </c>
    </row>
    <row r="7" spans="1:11" ht="15">
      <c r="A7" s="53">
        <v>95</v>
      </c>
      <c r="B7" s="53">
        <v>48870.66</v>
      </c>
      <c r="C7" s="53">
        <f>28183.47+11020.97+2116+5027.71</f>
        <v>46348.15</v>
      </c>
      <c r="I7" s="53">
        <v>94</v>
      </c>
      <c r="J7" s="53">
        <v>58186.9</v>
      </c>
      <c r="K7" s="53">
        <f>14279.45</f>
        <v>14279.45</v>
      </c>
    </row>
    <row r="8" spans="1:11" ht="15">
      <c r="A8" s="53"/>
      <c r="B8" s="53">
        <f>B3+B4+B5+B6+B7</f>
        <v>484335.46000000008</v>
      </c>
      <c r="C8" s="53">
        <f>C3+C4+C5+C6+C7</f>
        <v>360625.09</v>
      </c>
      <c r="I8" s="53">
        <v>95</v>
      </c>
      <c r="J8" s="53">
        <v>48870.66</v>
      </c>
      <c r="K8" s="53">
        <f>28183.47</f>
        <v>28183.47</v>
      </c>
    </row>
    <row r="9" spans="1:11" ht="15">
      <c r="A9" s="53"/>
      <c r="B9" s="53"/>
      <c r="C9" s="53"/>
      <c r="I9" s="53"/>
      <c r="J9" s="53">
        <f>J4+J5+J6+J7+J8</f>
        <v>484335.46000000008</v>
      </c>
      <c r="K9" s="53">
        <f>K4+K5+K6+K7+K8</f>
        <v>216785.67</v>
      </c>
    </row>
    <row r="10" spans="1:11" ht="15">
      <c r="A10" s="53"/>
      <c r="B10" s="53"/>
      <c r="C10" s="53"/>
    </row>
    <row r="11" spans="1:11" ht="15">
      <c r="A11" s="53"/>
      <c r="B11" s="53"/>
      <c r="C11" s="53"/>
    </row>
    <row r="12" spans="1:11" ht="15">
      <c r="A12" s="53"/>
      <c r="B12" s="53"/>
      <c r="C12" s="53"/>
    </row>
    <row r="13" spans="1:11" ht="15">
      <c r="A13" s="53"/>
      <c r="B13" s="53"/>
      <c r="C13" s="53"/>
    </row>
    <row r="14" spans="1:11" ht="15">
      <c r="A14" s="53"/>
      <c r="B14" s="53" t="s">
        <v>57</v>
      </c>
      <c r="C14" s="53"/>
    </row>
    <row r="15" spans="1:11" ht="15">
      <c r="A15" s="53" t="s">
        <v>53</v>
      </c>
      <c r="B15" s="53" t="s">
        <v>54</v>
      </c>
      <c r="C15" s="53" t="s">
        <v>55</v>
      </c>
    </row>
    <row r="16" spans="1:11" ht="15">
      <c r="A16" s="53">
        <v>100</v>
      </c>
      <c r="B16" s="53">
        <v>85520</v>
      </c>
      <c r="C16" s="53">
        <v>85520</v>
      </c>
    </row>
    <row r="17" spans="1:3" ht="15">
      <c r="A17" s="53"/>
      <c r="B17" s="53"/>
      <c r="C17" s="53"/>
    </row>
    <row r="18" spans="1:3" ht="15">
      <c r="A18" s="53"/>
      <c r="B18" s="53"/>
      <c r="C18" s="53"/>
    </row>
    <row r="19" spans="1:3" ht="15">
      <c r="A19" s="53">
        <v>113</v>
      </c>
      <c r="B19" s="53">
        <v>117710</v>
      </c>
      <c r="C19" s="53"/>
    </row>
    <row r="20" spans="1:3" ht="15">
      <c r="A20" s="53">
        <v>118</v>
      </c>
      <c r="B20" s="53">
        <v>55100</v>
      </c>
      <c r="C20" s="53"/>
    </row>
    <row r="21" spans="1:3" ht="15">
      <c r="A21" s="53">
        <v>119</v>
      </c>
      <c r="B21" s="53">
        <v>40650</v>
      </c>
    </row>
    <row r="22" spans="1:3" ht="15">
      <c r="A22" s="53">
        <v>120</v>
      </c>
      <c r="B22" s="53">
        <v>104780</v>
      </c>
    </row>
    <row r="24" spans="1:3" ht="15">
      <c r="A24" s="53">
        <v>122</v>
      </c>
      <c r="B24" s="53">
        <v>2500</v>
      </c>
    </row>
    <row r="31" spans="1:3">
      <c r="B31">
        <f>194000+2300</f>
        <v>196300</v>
      </c>
      <c r="C31" t="s">
        <v>58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2010</vt:lpstr>
      <vt:lpstr>2019 бюджет, 5</vt:lpstr>
      <vt:lpstr>2019 внебюджет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Главбух</cp:lastModifiedBy>
  <cp:lastPrinted>2019-07-12T11:27:07Z</cp:lastPrinted>
  <dcterms:created xsi:type="dcterms:W3CDTF">2006-10-05T07:22:52Z</dcterms:created>
  <dcterms:modified xsi:type="dcterms:W3CDTF">2019-07-12T11:28:13Z</dcterms:modified>
</cp:coreProperties>
</file>